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aa79187c2b520d/Modèles Gestion/Analyses sectorielles/EPT204/EPT204-Partage/02- Data/Processed Data/"/>
    </mc:Choice>
  </mc:AlternateContent>
  <bookViews>
    <workbookView xWindow="480" yWindow="60" windowWidth="22110" windowHeight="9525"/>
  </bookViews>
  <sheets>
    <sheet name="Feuil2" sheetId="2" r:id="rId1"/>
    <sheet name="Feuil3" sheetId="3" r:id="rId2"/>
  </sheets>
  <definedNames>
    <definedName name="_xlnm._FilterDatabase" localSheetId="0" hidden="1">Feuil2!$B$7:$AY$7</definedName>
  </definedNames>
  <calcPr calcId="152511"/>
</workbook>
</file>

<file path=xl/calcChain.xml><?xml version="1.0" encoding="utf-8"?>
<calcChain xmlns="http://schemas.openxmlformats.org/spreadsheetml/2006/main">
  <c r="BS8" i="2" l="1"/>
  <c r="BR8" i="2"/>
  <c r="BQ8" i="2"/>
  <c r="BP8" i="2"/>
  <c r="BO8" i="2"/>
  <c r="BN8" i="2"/>
  <c r="BM8" i="2"/>
  <c r="Z32" i="2"/>
  <c r="AX32" i="2" s="1"/>
  <c r="S25" i="2"/>
  <c r="R25" i="2"/>
  <c r="Q25" i="2"/>
  <c r="P25" i="2"/>
  <c r="O25" i="2"/>
  <c r="N25" i="2"/>
  <c r="M25" i="2"/>
  <c r="L25" i="2"/>
  <c r="S31" i="2"/>
  <c r="R31" i="2"/>
  <c r="Q31" i="2"/>
  <c r="P31" i="2"/>
  <c r="O31" i="2"/>
  <c r="N31" i="2"/>
  <c r="M31" i="2"/>
  <c r="L31" i="2"/>
  <c r="U31" i="2" s="1"/>
  <c r="AS31" i="2" s="1"/>
  <c r="S37" i="2"/>
  <c r="R37" i="2"/>
  <c r="Q37" i="2"/>
  <c r="P37" i="2"/>
  <c r="O37" i="2"/>
  <c r="N37" i="2"/>
  <c r="M37" i="2"/>
  <c r="L37" i="2"/>
  <c r="U37" i="2" s="1"/>
  <c r="AS37" i="2" s="1"/>
  <c r="S26" i="2"/>
  <c r="R26" i="2"/>
  <c r="Q26" i="2"/>
  <c r="P26" i="2"/>
  <c r="O26" i="2"/>
  <c r="N26" i="2"/>
  <c r="M26" i="2"/>
  <c r="L26" i="2"/>
  <c r="S30" i="2"/>
  <c r="R30" i="2"/>
  <c r="Q30" i="2"/>
  <c r="P30" i="2"/>
  <c r="O30" i="2"/>
  <c r="N30" i="2"/>
  <c r="M30" i="2"/>
  <c r="L30" i="2"/>
  <c r="U30" i="2" s="1"/>
  <c r="AS30" i="2" s="1"/>
  <c r="S13" i="2"/>
  <c r="R13" i="2"/>
  <c r="Q13" i="2"/>
  <c r="P13" i="2"/>
  <c r="O13" i="2"/>
  <c r="N13" i="2"/>
  <c r="M13" i="2"/>
  <c r="L13" i="2"/>
  <c r="U13" i="2" s="1"/>
  <c r="AS13" i="2" s="1"/>
  <c r="S11" i="2"/>
  <c r="R11" i="2"/>
  <c r="Q11" i="2"/>
  <c r="P11" i="2"/>
  <c r="O11" i="2"/>
  <c r="N11" i="2"/>
  <c r="M11" i="2"/>
  <c r="L11" i="2"/>
  <c r="U11" i="2" s="1"/>
  <c r="AS11" i="2" s="1"/>
  <c r="S23" i="2"/>
  <c r="R23" i="2"/>
  <c r="Q23" i="2"/>
  <c r="P23" i="2"/>
  <c r="O23" i="2"/>
  <c r="N23" i="2"/>
  <c r="M23" i="2"/>
  <c r="L23" i="2"/>
  <c r="U23" i="2" s="1"/>
  <c r="AS23" i="2" s="1"/>
  <c r="S18" i="2"/>
  <c r="R18" i="2"/>
  <c r="Q18" i="2"/>
  <c r="P18" i="2"/>
  <c r="O18" i="2"/>
  <c r="N18" i="2"/>
  <c r="M18" i="2"/>
  <c r="L18" i="2"/>
  <c r="S12" i="2"/>
  <c r="R12" i="2"/>
  <c r="Q12" i="2"/>
  <c r="P12" i="2"/>
  <c r="O12" i="2"/>
  <c r="N12" i="2"/>
  <c r="M12" i="2"/>
  <c r="L12" i="2"/>
  <c r="U12" i="2" s="1"/>
  <c r="AS12" i="2" s="1"/>
  <c r="S20" i="2"/>
  <c r="R20" i="2"/>
  <c r="Q20" i="2"/>
  <c r="P20" i="2"/>
  <c r="O20" i="2"/>
  <c r="N20" i="2"/>
  <c r="M20" i="2"/>
  <c r="L20" i="2"/>
  <c r="U20" i="2" s="1"/>
  <c r="AS20" i="2" s="1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U8" i="2" s="1"/>
  <c r="AS8" i="2" s="1"/>
  <c r="S14" i="2"/>
  <c r="R14" i="2"/>
  <c r="Q14" i="2"/>
  <c r="P14" i="2"/>
  <c r="O14" i="2"/>
  <c r="N14" i="2"/>
  <c r="M14" i="2"/>
  <c r="L14" i="2"/>
  <c r="S16" i="2"/>
  <c r="R16" i="2"/>
  <c r="Q16" i="2"/>
  <c r="P16" i="2"/>
  <c r="O16" i="2"/>
  <c r="N16" i="2"/>
  <c r="M16" i="2"/>
  <c r="L16" i="2"/>
  <c r="S36" i="2"/>
  <c r="R36" i="2"/>
  <c r="Q36" i="2"/>
  <c r="P36" i="2"/>
  <c r="O36" i="2"/>
  <c r="N36" i="2"/>
  <c r="M36" i="2"/>
  <c r="L36" i="2"/>
  <c r="U36" i="2" s="1"/>
  <c r="AS36" i="2" s="1"/>
  <c r="S17" i="2"/>
  <c r="R17" i="2"/>
  <c r="Q17" i="2"/>
  <c r="P17" i="2"/>
  <c r="O17" i="2"/>
  <c r="N17" i="2"/>
  <c r="M17" i="2"/>
  <c r="L17" i="2"/>
  <c r="S10" i="2"/>
  <c r="R10" i="2"/>
  <c r="Q10" i="2"/>
  <c r="P10" i="2"/>
  <c r="O10" i="2"/>
  <c r="N10" i="2"/>
  <c r="M10" i="2"/>
  <c r="L10" i="2"/>
  <c r="U10" i="2" s="1"/>
  <c r="AS10" i="2" s="1"/>
  <c r="S15" i="2"/>
  <c r="R15" i="2"/>
  <c r="Q15" i="2"/>
  <c r="P15" i="2"/>
  <c r="O15" i="2"/>
  <c r="N15" i="2"/>
  <c r="M15" i="2"/>
  <c r="L15" i="2"/>
  <c r="U15" i="2" s="1"/>
  <c r="AS15" i="2" s="1"/>
  <c r="S35" i="2"/>
  <c r="R35" i="2"/>
  <c r="Q35" i="2"/>
  <c r="P35" i="2"/>
  <c r="O35" i="2"/>
  <c r="N35" i="2"/>
  <c r="M35" i="2"/>
  <c r="L35" i="2"/>
  <c r="S24" i="2"/>
  <c r="R24" i="2"/>
  <c r="Q24" i="2"/>
  <c r="P24" i="2"/>
  <c r="O24" i="2"/>
  <c r="N24" i="2"/>
  <c r="M24" i="2"/>
  <c r="L24" i="2"/>
  <c r="U24" i="2" s="1"/>
  <c r="AS24" i="2" s="1"/>
  <c r="S38" i="2"/>
  <c r="R38" i="2"/>
  <c r="Q38" i="2"/>
  <c r="P38" i="2"/>
  <c r="O38" i="2"/>
  <c r="N38" i="2"/>
  <c r="M38" i="2"/>
  <c r="L38" i="2"/>
  <c r="S22" i="2"/>
  <c r="R22" i="2"/>
  <c r="Q22" i="2"/>
  <c r="P22" i="2"/>
  <c r="O22" i="2"/>
  <c r="N22" i="2"/>
  <c r="M22" i="2"/>
  <c r="L22" i="2"/>
  <c r="S34" i="2"/>
  <c r="R34" i="2"/>
  <c r="Q34" i="2"/>
  <c r="P34" i="2"/>
  <c r="O34" i="2"/>
  <c r="N34" i="2"/>
  <c r="M34" i="2"/>
  <c r="L34" i="2"/>
  <c r="U34" i="2" s="1"/>
  <c r="AS34" i="2" s="1"/>
  <c r="S40" i="2"/>
  <c r="R40" i="2"/>
  <c r="Q40" i="2"/>
  <c r="P40" i="2"/>
  <c r="O40" i="2"/>
  <c r="N40" i="2"/>
  <c r="M40" i="2"/>
  <c r="L40" i="2"/>
  <c r="S21" i="2"/>
  <c r="R21" i="2"/>
  <c r="Q21" i="2"/>
  <c r="P21" i="2"/>
  <c r="O21" i="2"/>
  <c r="N21" i="2"/>
  <c r="M21" i="2"/>
  <c r="L21" i="2"/>
  <c r="U21" i="2" s="1"/>
  <c r="AS21" i="2" s="1"/>
  <c r="S27" i="2"/>
  <c r="R27" i="2"/>
  <c r="Q27" i="2"/>
  <c r="P27" i="2"/>
  <c r="O27" i="2"/>
  <c r="N27" i="2"/>
  <c r="M27" i="2"/>
  <c r="L27" i="2"/>
  <c r="S33" i="2"/>
  <c r="R33" i="2"/>
  <c r="Q33" i="2"/>
  <c r="P33" i="2"/>
  <c r="O33" i="2"/>
  <c r="N33" i="2"/>
  <c r="M33" i="2"/>
  <c r="L33" i="2"/>
  <c r="S41" i="2"/>
  <c r="R41" i="2"/>
  <c r="Q41" i="2"/>
  <c r="P41" i="2"/>
  <c r="O41" i="2"/>
  <c r="N41" i="2"/>
  <c r="M41" i="2"/>
  <c r="L41" i="2"/>
  <c r="U41" i="2" s="1"/>
  <c r="AS41" i="2" s="1"/>
  <c r="S28" i="2"/>
  <c r="R28" i="2"/>
  <c r="Q28" i="2"/>
  <c r="P28" i="2"/>
  <c r="O28" i="2"/>
  <c r="N28" i="2"/>
  <c r="M28" i="2"/>
  <c r="L28" i="2"/>
  <c r="S29" i="2"/>
  <c r="R29" i="2"/>
  <c r="Q29" i="2"/>
  <c r="P29" i="2"/>
  <c r="O29" i="2"/>
  <c r="N29" i="2"/>
  <c r="M29" i="2"/>
  <c r="L29" i="2"/>
  <c r="U29" i="2" s="1"/>
  <c r="AS29" i="2" s="1"/>
  <c r="S32" i="2"/>
  <c r="R32" i="2"/>
  <c r="Q32" i="2"/>
  <c r="P32" i="2"/>
  <c r="O32" i="2"/>
  <c r="N32" i="2"/>
  <c r="M32" i="2"/>
  <c r="L32" i="2"/>
  <c r="U32" i="2" s="1"/>
  <c r="AS32" i="2" s="1"/>
  <c r="S39" i="2"/>
  <c r="R39" i="2"/>
  <c r="Q39" i="2"/>
  <c r="P39" i="2"/>
  <c r="O39" i="2"/>
  <c r="N39" i="2"/>
  <c r="M39" i="2"/>
  <c r="L39" i="2"/>
  <c r="S19" i="2"/>
  <c r="R19" i="2"/>
  <c r="Q19" i="2"/>
  <c r="P19" i="2"/>
  <c r="O19" i="2"/>
  <c r="N19" i="2"/>
  <c r="M19" i="2"/>
  <c r="L19" i="2"/>
  <c r="U19" i="2" s="1"/>
  <c r="AS19" i="2" s="1"/>
  <c r="S42" i="2"/>
  <c r="R42" i="2"/>
  <c r="Q42" i="2"/>
  <c r="P42" i="2"/>
  <c r="O42" i="2"/>
  <c r="N42" i="2"/>
  <c r="M42" i="2"/>
  <c r="L42" i="2"/>
  <c r="S43" i="2"/>
  <c r="R43" i="2"/>
  <c r="Q43" i="2"/>
  <c r="P43" i="2"/>
  <c r="O43" i="2"/>
  <c r="N43" i="2"/>
  <c r="M43" i="2"/>
  <c r="L43" i="2"/>
  <c r="U43" i="2" s="1"/>
  <c r="AS43" i="2" s="1"/>
  <c r="Z36" i="2" l="1"/>
  <c r="AX36" i="2" s="1"/>
  <c r="Z23" i="2"/>
  <c r="AX23" i="2" s="1"/>
  <c r="V28" i="2"/>
  <c r="AT28" i="2" s="1"/>
  <c r="V14" i="2"/>
  <c r="AT14" i="2" s="1"/>
  <c r="V38" i="2"/>
  <c r="AT38" i="2" s="1"/>
  <c r="AA43" i="2"/>
  <c r="AY43" i="2" s="1"/>
  <c r="AA42" i="2"/>
  <c r="AY42" i="2" s="1"/>
  <c r="AA19" i="2"/>
  <c r="AY19" i="2" s="1"/>
  <c r="AA39" i="2"/>
  <c r="AY39" i="2" s="1"/>
  <c r="AA32" i="2"/>
  <c r="AY32" i="2" s="1"/>
  <c r="AA29" i="2"/>
  <c r="AY29" i="2" s="1"/>
  <c r="AA28" i="2"/>
  <c r="AY28" i="2" s="1"/>
  <c r="AA41" i="2"/>
  <c r="AY41" i="2" s="1"/>
  <c r="AA33" i="2"/>
  <c r="AY33" i="2" s="1"/>
  <c r="AA27" i="2"/>
  <c r="AY27" i="2" s="1"/>
  <c r="AA21" i="2"/>
  <c r="AY21" i="2" s="1"/>
  <c r="AA40" i="2"/>
  <c r="AY40" i="2" s="1"/>
  <c r="AA34" i="2"/>
  <c r="AY34" i="2" s="1"/>
  <c r="AA22" i="2"/>
  <c r="AY22" i="2" s="1"/>
  <c r="AA38" i="2"/>
  <c r="AY38" i="2" s="1"/>
  <c r="AA24" i="2"/>
  <c r="AY24" i="2" s="1"/>
  <c r="AA35" i="2"/>
  <c r="AY35" i="2" s="1"/>
  <c r="AA15" i="2"/>
  <c r="AY15" i="2" s="1"/>
  <c r="AA10" i="2"/>
  <c r="AY10" i="2" s="1"/>
  <c r="AA17" i="2"/>
  <c r="AY17" i="2" s="1"/>
  <c r="AA36" i="2"/>
  <c r="AY36" i="2" s="1"/>
  <c r="AA16" i="2"/>
  <c r="AY16" i="2" s="1"/>
  <c r="AA14" i="2"/>
  <c r="AY14" i="2" s="1"/>
  <c r="AA8" i="2"/>
  <c r="AY8" i="2" s="1"/>
  <c r="AA9" i="2"/>
  <c r="AY9" i="2" s="1"/>
  <c r="AA20" i="2"/>
  <c r="AY20" i="2" s="1"/>
  <c r="AA12" i="2"/>
  <c r="AY12" i="2" s="1"/>
  <c r="AA18" i="2"/>
  <c r="AY18" i="2" s="1"/>
  <c r="AA23" i="2"/>
  <c r="AY23" i="2" s="1"/>
  <c r="AA11" i="2"/>
  <c r="AY11" i="2" s="1"/>
  <c r="AA13" i="2"/>
  <c r="AY13" i="2" s="1"/>
  <c r="AA30" i="2"/>
  <c r="AY30" i="2" s="1"/>
  <c r="AA26" i="2"/>
  <c r="AY26" i="2" s="1"/>
  <c r="AA37" i="2"/>
  <c r="AY37" i="2" s="1"/>
  <c r="AA31" i="2"/>
  <c r="AY31" i="2" s="1"/>
  <c r="AA25" i="2"/>
  <c r="AY25" i="2" s="1"/>
  <c r="Z34" i="2"/>
  <c r="AX34" i="2" s="1"/>
  <c r="V13" i="2"/>
  <c r="AT13" i="2" s="1"/>
  <c r="U22" i="2"/>
  <c r="AS22" i="2" s="1"/>
  <c r="V39" i="2"/>
  <c r="AT39" i="2" s="1"/>
  <c r="V41" i="2"/>
  <c r="AT41" i="2" s="1"/>
  <c r="V27" i="2"/>
  <c r="AT27" i="2" s="1"/>
  <c r="V22" i="2"/>
  <c r="AT22" i="2" s="1"/>
  <c r="V15" i="2"/>
  <c r="AT15" i="2" s="1"/>
  <c r="V16" i="2"/>
  <c r="AT16" i="2" s="1"/>
  <c r="V20" i="2"/>
  <c r="AT20" i="2" s="1"/>
  <c r="V12" i="2"/>
  <c r="AT12" i="2" s="1"/>
  <c r="V30" i="2"/>
  <c r="AT30" i="2" s="1"/>
  <c r="V31" i="2"/>
  <c r="AT31" i="2" s="1"/>
  <c r="V19" i="2"/>
  <c r="AT19" i="2" s="1"/>
  <c r="V40" i="2"/>
  <c r="AT40" i="2" s="1"/>
  <c r="V17" i="2"/>
  <c r="AT17" i="2" s="1"/>
  <c r="V18" i="2"/>
  <c r="AT18" i="2" s="1"/>
  <c r="V25" i="2"/>
  <c r="AT25" i="2" s="1"/>
  <c r="W42" i="2"/>
  <c r="AU42" i="2" s="1"/>
  <c r="W19" i="2"/>
  <c r="AU19" i="2" s="1"/>
  <c r="W29" i="2"/>
  <c r="AU29" i="2" s="1"/>
  <c r="W28" i="2"/>
  <c r="AU28" i="2" s="1"/>
  <c r="W27" i="2"/>
  <c r="AU27" i="2" s="1"/>
  <c r="W21" i="2"/>
  <c r="AU21" i="2" s="1"/>
  <c r="W22" i="2"/>
  <c r="AU22" i="2" s="1"/>
  <c r="W38" i="2"/>
  <c r="AU38" i="2" s="1"/>
  <c r="W15" i="2"/>
  <c r="AU15" i="2" s="1"/>
  <c r="W10" i="2"/>
  <c r="AU10" i="2" s="1"/>
  <c r="W16" i="2"/>
  <c r="AU16" i="2" s="1"/>
  <c r="W14" i="2"/>
  <c r="AU14" i="2" s="1"/>
  <c r="X20" i="2"/>
  <c r="AV20" i="2" s="1"/>
  <c r="W12" i="2"/>
  <c r="AU12" i="2" s="1"/>
  <c r="X11" i="2"/>
  <c r="AV11" i="2" s="1"/>
  <c r="W13" i="2"/>
  <c r="AU13" i="2" s="1"/>
  <c r="X37" i="2"/>
  <c r="AV37" i="2" s="1"/>
  <c r="W31" i="2"/>
  <c r="AU31" i="2" s="1"/>
  <c r="W25" i="2"/>
  <c r="AU25" i="2" s="1"/>
  <c r="V43" i="2"/>
  <c r="AT43" i="2" s="1"/>
  <c r="V32" i="2"/>
  <c r="AT32" i="2" s="1"/>
  <c r="V33" i="2"/>
  <c r="AT33" i="2" s="1"/>
  <c r="V34" i="2"/>
  <c r="AT34" i="2" s="1"/>
  <c r="V35" i="2"/>
  <c r="AT35" i="2" s="1"/>
  <c r="V36" i="2"/>
  <c r="AT36" i="2" s="1"/>
  <c r="V8" i="2"/>
  <c r="AT8" i="2" s="1"/>
  <c r="V23" i="2"/>
  <c r="AT23" i="2" s="1"/>
  <c r="V26" i="2"/>
  <c r="AT26" i="2" s="1"/>
  <c r="U16" i="2"/>
  <c r="AS16" i="2" s="1"/>
  <c r="V42" i="2"/>
  <c r="AT42" i="2" s="1"/>
  <c r="V29" i="2"/>
  <c r="AT29" i="2" s="1"/>
  <c r="V21" i="2"/>
  <c r="AT21" i="2" s="1"/>
  <c r="V24" i="2"/>
  <c r="AT24" i="2" s="1"/>
  <c r="V10" i="2"/>
  <c r="AT10" i="2" s="1"/>
  <c r="V9" i="2"/>
  <c r="AT9" i="2" s="1"/>
  <c r="V11" i="2"/>
  <c r="AT11" i="2" s="1"/>
  <c r="V37" i="2"/>
  <c r="AT37" i="2" s="1"/>
  <c r="Z31" i="2"/>
  <c r="AX31" i="2" s="1"/>
  <c r="X19" i="2"/>
  <c r="AV19" i="2" s="1"/>
  <c r="X32" i="2"/>
  <c r="AV32" i="2" s="1"/>
  <c r="X41" i="2"/>
  <c r="AV41" i="2" s="1"/>
  <c r="X27" i="2"/>
  <c r="AV27" i="2" s="1"/>
  <c r="X34" i="2"/>
  <c r="AV34" i="2" s="1"/>
  <c r="X38" i="2"/>
  <c r="AV38" i="2" s="1"/>
  <c r="X35" i="2"/>
  <c r="AV35" i="2" s="1"/>
  <c r="X15" i="2"/>
  <c r="AV15" i="2" s="1"/>
  <c r="X17" i="2"/>
  <c r="AV17" i="2" s="1"/>
  <c r="X36" i="2"/>
  <c r="AV36" i="2" s="1"/>
  <c r="X14" i="2"/>
  <c r="AV14" i="2" s="1"/>
  <c r="X8" i="2"/>
  <c r="AV8" i="2" s="1"/>
  <c r="X9" i="2"/>
  <c r="AV9" i="2" s="1"/>
  <c r="X12" i="2"/>
  <c r="AV12" i="2" s="1"/>
  <c r="X18" i="2"/>
  <c r="AV18" i="2" s="1"/>
  <c r="X23" i="2"/>
  <c r="AV23" i="2" s="1"/>
  <c r="X13" i="2"/>
  <c r="AV13" i="2" s="1"/>
  <c r="X30" i="2"/>
  <c r="AV30" i="2" s="1"/>
  <c r="X26" i="2"/>
  <c r="AV26" i="2" s="1"/>
  <c r="X31" i="2"/>
  <c r="AV31" i="2" s="1"/>
  <c r="X25" i="2"/>
  <c r="AV25" i="2" s="1"/>
  <c r="X42" i="2"/>
  <c r="AV42" i="2" s="1"/>
  <c r="X29" i="2"/>
  <c r="AV29" i="2" s="1"/>
  <c r="X21" i="2"/>
  <c r="AV21" i="2" s="1"/>
  <c r="X10" i="2"/>
  <c r="AV10" i="2" s="1"/>
  <c r="X43" i="2"/>
  <c r="AV43" i="2" s="1"/>
  <c r="X39" i="2"/>
  <c r="AV39" i="2" s="1"/>
  <c r="X28" i="2"/>
  <c r="AV28" i="2" s="1"/>
  <c r="X33" i="2"/>
  <c r="AV33" i="2" s="1"/>
  <c r="X40" i="2"/>
  <c r="AV40" i="2" s="1"/>
  <c r="X22" i="2"/>
  <c r="AV22" i="2" s="1"/>
  <c r="X24" i="2"/>
  <c r="AV24" i="2" s="1"/>
  <c r="X16" i="2"/>
  <c r="AV16" i="2" s="1"/>
  <c r="Y43" i="2"/>
  <c r="AW43" i="2" s="1"/>
  <c r="Y19" i="2"/>
  <c r="AW19" i="2" s="1"/>
  <c r="Y29" i="2"/>
  <c r="AW29" i="2" s="1"/>
  <c r="Y41" i="2"/>
  <c r="AW41" i="2" s="1"/>
  <c r="Y27" i="2"/>
  <c r="AW27" i="2" s="1"/>
  <c r="Y40" i="2"/>
  <c r="AW40" i="2" s="1"/>
  <c r="Y38" i="2"/>
  <c r="AW38" i="2" s="1"/>
  <c r="Y35" i="2"/>
  <c r="AW35" i="2" s="1"/>
  <c r="Y10" i="2"/>
  <c r="AW10" i="2" s="1"/>
  <c r="Y36" i="2"/>
  <c r="AW36" i="2" s="1"/>
  <c r="Y14" i="2"/>
  <c r="AW14" i="2" s="1"/>
  <c r="Y9" i="2"/>
  <c r="AW9" i="2" s="1"/>
  <c r="Y12" i="2"/>
  <c r="AW12" i="2" s="1"/>
  <c r="Y23" i="2"/>
  <c r="AW23" i="2" s="1"/>
  <c r="Y13" i="2"/>
  <c r="AW13" i="2" s="1"/>
  <c r="Y26" i="2"/>
  <c r="AW26" i="2" s="1"/>
  <c r="Z42" i="2"/>
  <c r="AX42" i="2" s="1"/>
  <c r="Z19" i="2"/>
  <c r="AX19" i="2" s="1"/>
  <c r="Z29" i="2"/>
  <c r="AX29" i="2" s="1"/>
  <c r="Z28" i="2"/>
  <c r="AX28" i="2" s="1"/>
  <c r="Z27" i="2"/>
  <c r="AX27" i="2" s="1"/>
  <c r="Z21" i="2"/>
  <c r="AX21" i="2" s="1"/>
  <c r="Z22" i="2"/>
  <c r="AX22" i="2" s="1"/>
  <c r="Z38" i="2"/>
  <c r="AX38" i="2" s="1"/>
  <c r="Z15" i="2"/>
  <c r="AX15" i="2" s="1"/>
  <c r="Z10" i="2"/>
  <c r="AX10" i="2" s="1"/>
  <c r="Z16" i="2"/>
  <c r="AX16" i="2" s="1"/>
  <c r="Z14" i="2"/>
  <c r="AX14" i="2" s="1"/>
  <c r="Z20" i="2"/>
  <c r="AX20" i="2" s="1"/>
  <c r="Z12" i="2"/>
  <c r="AX12" i="2" s="1"/>
  <c r="Z11" i="2"/>
  <c r="AX11" i="2" s="1"/>
  <c r="Z13" i="2"/>
  <c r="AX13" i="2" s="1"/>
  <c r="Z37" i="2"/>
  <c r="AX37" i="2" s="1"/>
  <c r="Y42" i="2"/>
  <c r="AW42" i="2" s="1"/>
  <c r="Y39" i="2"/>
  <c r="AW39" i="2" s="1"/>
  <c r="Y32" i="2"/>
  <c r="AW32" i="2" s="1"/>
  <c r="Y28" i="2"/>
  <c r="AW28" i="2" s="1"/>
  <c r="Y33" i="2"/>
  <c r="AW33" i="2" s="1"/>
  <c r="Y21" i="2"/>
  <c r="AW21" i="2" s="1"/>
  <c r="Y34" i="2"/>
  <c r="AW34" i="2" s="1"/>
  <c r="Y22" i="2"/>
  <c r="AW22" i="2" s="1"/>
  <c r="Y24" i="2"/>
  <c r="AW24" i="2" s="1"/>
  <c r="Y15" i="2"/>
  <c r="AW15" i="2" s="1"/>
  <c r="Y17" i="2"/>
  <c r="AW17" i="2" s="1"/>
  <c r="Y16" i="2"/>
  <c r="AW16" i="2" s="1"/>
  <c r="Y8" i="2"/>
  <c r="AW8" i="2" s="1"/>
  <c r="Y20" i="2"/>
  <c r="AW20" i="2" s="1"/>
  <c r="Y18" i="2"/>
  <c r="AW18" i="2" s="1"/>
  <c r="Y11" i="2"/>
  <c r="AW11" i="2" s="1"/>
  <c r="Y30" i="2"/>
  <c r="AW30" i="2" s="1"/>
  <c r="Y37" i="2"/>
  <c r="AW37" i="2" s="1"/>
  <c r="Y25" i="2"/>
  <c r="AW25" i="2" s="1"/>
  <c r="Z9" i="2"/>
  <c r="AX9" i="2" s="1"/>
  <c r="Z33" i="2"/>
  <c r="AX33" i="2" s="1"/>
  <c r="U42" i="2"/>
  <c r="AS42" i="2" s="1"/>
  <c r="U39" i="2"/>
  <c r="AS39" i="2" s="1"/>
  <c r="U28" i="2"/>
  <c r="AS28" i="2" s="1"/>
  <c r="U33" i="2"/>
  <c r="AS33" i="2" s="1"/>
  <c r="U27" i="2"/>
  <c r="AS27" i="2" s="1"/>
  <c r="U40" i="2"/>
  <c r="AS40" i="2" s="1"/>
  <c r="U38" i="2"/>
  <c r="AS38" i="2" s="1"/>
  <c r="U35" i="2"/>
  <c r="AS35" i="2" s="1"/>
  <c r="U17" i="2"/>
  <c r="AS17" i="2" s="1"/>
  <c r="U14" i="2"/>
  <c r="AS14" i="2" s="1"/>
  <c r="U9" i="2"/>
  <c r="AS9" i="2" s="1"/>
  <c r="U18" i="2"/>
  <c r="AS18" i="2" s="1"/>
  <c r="U26" i="2"/>
  <c r="AS26" i="2" s="1"/>
  <c r="U25" i="2"/>
  <c r="AS25" i="2" s="1"/>
  <c r="Z26" i="2"/>
  <c r="AX26" i="2" s="1"/>
  <c r="Z35" i="2"/>
  <c r="AX35" i="2" s="1"/>
  <c r="Z43" i="2"/>
  <c r="AX43" i="2" s="1"/>
  <c r="W26" i="2"/>
  <c r="AU26" i="2" s="1"/>
  <c r="W36" i="2"/>
  <c r="AU36" i="2" s="1"/>
  <c r="W34" i="2"/>
  <c r="AU34" i="2" s="1"/>
  <c r="W43" i="2"/>
  <c r="AU43" i="2" s="1"/>
  <c r="Y31" i="2"/>
  <c r="AW31" i="2" s="1"/>
  <c r="W37" i="2"/>
  <c r="AU37" i="2" s="1"/>
  <c r="W11" i="2"/>
  <c r="AU11" i="2" s="1"/>
  <c r="W20" i="2"/>
  <c r="AU20" i="2" s="1"/>
  <c r="Z25" i="2"/>
  <c r="AX25" i="2" s="1"/>
  <c r="Z30" i="2"/>
  <c r="AX30" i="2" s="1"/>
  <c r="Z18" i="2"/>
  <c r="AX18" i="2" s="1"/>
  <c r="Z8" i="2"/>
  <c r="AX8" i="2" s="1"/>
  <c r="Z17" i="2"/>
  <c r="AX17" i="2" s="1"/>
  <c r="Z24" i="2"/>
  <c r="AX24" i="2" s="1"/>
  <c r="Z40" i="2"/>
  <c r="AX40" i="2" s="1"/>
  <c r="Z41" i="2"/>
  <c r="AX41" i="2" s="1"/>
  <c r="Z39" i="2"/>
  <c r="AX39" i="2" s="1"/>
  <c r="W30" i="2"/>
  <c r="AU30" i="2" s="1"/>
  <c r="W18" i="2"/>
  <c r="AU18" i="2" s="1"/>
  <c r="W8" i="2"/>
  <c r="AU8" i="2" s="1"/>
  <c r="W17" i="2"/>
  <c r="AU17" i="2" s="1"/>
  <c r="W24" i="2"/>
  <c r="AU24" i="2" s="1"/>
  <c r="W40" i="2"/>
  <c r="AU40" i="2" s="1"/>
  <c r="W41" i="2"/>
  <c r="AU41" i="2" s="1"/>
  <c r="W39" i="2"/>
  <c r="AU39" i="2" s="1"/>
  <c r="W23" i="2"/>
  <c r="AU23" i="2" s="1"/>
  <c r="W9" i="2"/>
  <c r="AU9" i="2" s="1"/>
  <c r="W35" i="2"/>
  <c r="AU35" i="2" s="1"/>
  <c r="W33" i="2"/>
  <c r="AU33" i="2" s="1"/>
  <c r="W32" i="2"/>
  <c r="AU32" i="2" s="1"/>
</calcChain>
</file>

<file path=xl/sharedStrings.xml><?xml version="1.0" encoding="utf-8"?>
<sst xmlns="http://schemas.openxmlformats.org/spreadsheetml/2006/main" count="88" uniqueCount="88">
  <si>
    <t>ACTIVITÉS FINANCIÈRES ET D'ASSURANCE</t>
  </si>
  <si>
    <t>COMMERCE ; RÉPARATION D'AUTOMOBILES ET DE MOTOCYCLES</t>
  </si>
  <si>
    <t>ACTIVITÉS JURIDIQUES, COMPTABLES, DE GESTION, D'ARCHITECTURE, D'INGÉNIERIE, DE CONTRÔLE ET D'ANALYSES TECHNIQUES</t>
  </si>
  <si>
    <t>ACTIVITÉS DE SERVICES ADMINISTRATIFS ET DE SOUTIEN</t>
  </si>
  <si>
    <t>ADMINISTRATION PUBLIQUE ET DÉFENSE - SÉCURITÉ SOCIALE OBLIGATOIRE</t>
  </si>
  <si>
    <t>TÉLÉCOMMUNICATIONS</t>
  </si>
  <si>
    <t>CONSTRUCTION</t>
  </si>
  <si>
    <t>RECHERCHE-DÉVELOPPEMENT SCIENTIFIQUE</t>
  </si>
  <si>
    <t>ÉDITION, AUDIOVISUEL ET DIFFUSION</t>
  </si>
  <si>
    <t>TRANSPORTS ET ENTREPOSAGE</t>
  </si>
  <si>
    <t>FABRICATION DE DENRÉES ALIMENTAIRES, DE BOISSONS ET DE PRODUITS À BASE DE TABAC</t>
  </si>
  <si>
    <t>ACTIVITÉS IMMOBILIÈRES</t>
  </si>
  <si>
    <t>AGRICULTURE, SYLVICULTURE ET PÊCHE</t>
  </si>
  <si>
    <t>AZ</t>
  </si>
  <si>
    <t>INDUSTRIES EXTRACTIVES</t>
  </si>
  <si>
    <t>BZ</t>
  </si>
  <si>
    <t>CA</t>
  </si>
  <si>
    <t>FABRICATION DE TEXTILES, INDUSTRIES DE L'HABILLEMENT, INDUSTRIE DU CUIR ET DE LA CHAUSSURE</t>
  </si>
  <si>
    <t>CB</t>
  </si>
  <si>
    <t>TRAVAIL DU BOIS, INDUSTRIES DU PAPIER ET IMPRIMERIE</t>
  </si>
  <si>
    <t>CC</t>
  </si>
  <si>
    <t>COKÉFACTION ET RAFFINAGE</t>
  </si>
  <si>
    <t>CD</t>
  </si>
  <si>
    <t>INDUSTRIE CHIMIQUE</t>
  </si>
  <si>
    <t>CE</t>
  </si>
  <si>
    <t>INDUSTRIE PHARMACEUTIQUE</t>
  </si>
  <si>
    <t>CF</t>
  </si>
  <si>
    <t>FABRICATION DE PRODUITS EN CAOUTCHOUC, EN PLASTIQUE ET D'AUTRES PRODUITS MINÉRAUX NON MÉTALLIQUES</t>
  </si>
  <si>
    <t>CG</t>
  </si>
  <si>
    <t>MÉTALLURGIE ET FABRICATION DE PRODUITS MÉTALLIQUES, HORS MACHINES ET ÉQUIPEMENTS</t>
  </si>
  <si>
    <t>CH</t>
  </si>
  <si>
    <t>FABRICATION DE PRODUITS INFORMATIQUES, ÉLECTRONIQUES ET OPTIQUES</t>
  </si>
  <si>
    <t>CI</t>
  </si>
  <si>
    <t>FABRICATION D ÉQUIPEMENTS ÉLECTRIQUES</t>
  </si>
  <si>
    <t>CJ</t>
  </si>
  <si>
    <t>FABRICATION DE MACHINES ET ÉQUIPEMENTS N.C.A.</t>
  </si>
  <si>
    <t>CK</t>
  </si>
  <si>
    <t>FABRICATION DE MATÉRIELS DE TRANSPORT</t>
  </si>
  <si>
    <t>CL</t>
  </si>
  <si>
    <t>AUTRES INDUSTRIES MANUFACTURIÈRES ; RÉPARATION ET INSTALLATION DE MACHINES ET D'ÉQUIPEMENTS</t>
  </si>
  <si>
    <t>CM</t>
  </si>
  <si>
    <t>PRODUCTION ET DISTRIBUTION D'ÉLECTRICITÉ, DE GAZ, DE VAPEUR ET D'AIR CONDITIONNÉ</t>
  </si>
  <si>
    <t>DZ</t>
  </si>
  <si>
    <t>PRODUCTION ET DISTRIBUTION D'EAU ; ASSAINISSEMENT, GESTION DES DÉCHETS ET DÉPOLLUTION</t>
  </si>
  <si>
    <t>EZ</t>
  </si>
  <si>
    <t>FZ</t>
  </si>
  <si>
    <t>GZ</t>
  </si>
  <si>
    <t>HZ</t>
  </si>
  <si>
    <t>HÉBERGEMENT ET RESTAURATION</t>
  </si>
  <si>
    <t>IZ</t>
  </si>
  <si>
    <t>JA</t>
  </si>
  <si>
    <t>JB</t>
  </si>
  <si>
    <t>ACTIVITÉS INFORMATIQUES ET SERVICES D'INFORMATION</t>
  </si>
  <si>
    <t>JC</t>
  </si>
  <si>
    <t>KZ</t>
  </si>
  <si>
    <t>LZ</t>
  </si>
  <si>
    <t>MA</t>
  </si>
  <si>
    <t>MB</t>
  </si>
  <si>
    <t>AUTRES ACTIVITÉS SPÉCIALISÉES, SCIENTIFIQUES ET TECHNIQUES</t>
  </si>
  <si>
    <t>MC</t>
  </si>
  <si>
    <t>NZ</t>
  </si>
  <si>
    <t>OZ</t>
  </si>
  <si>
    <t>ENSEIGNEMENT</t>
  </si>
  <si>
    <t>PZ</t>
  </si>
  <si>
    <t>ACTIVITÉS POUR LA SANTÉ HUMAINE</t>
  </si>
  <si>
    <t>QA</t>
  </si>
  <si>
    <t>HÉBERGEMENT MÉDICO-SOCIAL ET SOCIAL ET ACTION SOCIALE SANS HÉBERGEMENT</t>
  </si>
  <si>
    <t>QB</t>
  </si>
  <si>
    <t>ARTS, SPECTACLES ET ACTIVITÉS RÉCRÉATIVES</t>
  </si>
  <si>
    <t>RZ</t>
  </si>
  <si>
    <t>AUTRES ACTIVITÉS DE SERVICES</t>
  </si>
  <si>
    <t>SZ</t>
  </si>
  <si>
    <t>Branche</t>
  </si>
  <si>
    <t>Consommation intermédiaire des branches en "JC ACTIVITÉS INFORMATIQUES ET SERVICES D'INFORMATION"</t>
  </si>
  <si>
    <t>Unité: Millions d'euros</t>
  </si>
  <si>
    <t>Source: Comptes nationaux - Insee</t>
  </si>
  <si>
    <t>Consommation intermédiaire des branches en "6202A Conseil en systèmes et logiciels informatiques"</t>
  </si>
  <si>
    <t>Part des 6202A</t>
  </si>
  <si>
    <t xml:space="preserve">Indices des prix de production des services français aux entreprises françaises (BtoB) - Prix de base - CPF 62.02 - Base 2010  </t>
  </si>
  <si>
    <t>Variation de l'indice des prix</t>
  </si>
  <si>
    <t>Elasticité prix de la consommation intermédiaire</t>
  </si>
  <si>
    <t>Source : http://www.insee.fr/fr/bases-de-donnees/bsweb/theme.asp?id=16</t>
  </si>
  <si>
    <t>Source : http://www.insee.fr/fr/themes/theme.asp?theme=16&amp;sous_theme=5.5</t>
  </si>
  <si>
    <t>EBE</t>
  </si>
  <si>
    <t>Variation de la consommation intermédiaire</t>
  </si>
  <si>
    <t>Variation de l'EBE</t>
  </si>
  <si>
    <t>en millions d'euros</t>
  </si>
  <si>
    <t>Source : INSEE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</si>
</sst>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9" formatCode="#,##0.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7" fillId="0" borderId="0" xfId="2" applyFont="1"/>
    <xf numFmtId="0" fontId="3" fillId="0" borderId="4" xfId="2" applyFont="1" applyBorder="1"/>
    <xf numFmtId="0" fontId="4" fillId="0" borderId="4" xfId="2" quotePrefix="1" applyFont="1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165" fontId="0" fillId="0" borderId="0" xfId="6" applyNumberFormat="1" applyFont="1"/>
    <xf numFmtId="2" fontId="10" fillId="0" borderId="1" xfId="0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9" fontId="0" fillId="2" borderId="0" xfId="0" applyNumberFormat="1" applyFill="1"/>
    <xf numFmtId="169" fontId="0" fillId="0" borderId="0" xfId="0" applyNumberFormat="1"/>
    <xf numFmtId="49" fontId="0" fillId="0" borderId="0" xfId="0" applyNumberFormat="1"/>
    <xf numFmtId="3" fontId="8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0" fillId="0" borderId="1" xfId="6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</cellXfs>
  <cellStyles count="7">
    <cellStyle name="Hyperlink" xfId="5"/>
    <cellStyle name="Motif" xfId="2"/>
    <cellStyle name="Normal" xfId="0" builtinId="0"/>
    <cellStyle name="Normal 2" xfId="1"/>
    <cellStyle name="Normal 3" xfId="3"/>
    <cellStyle name="Percent" xfId="6" builtinId="5"/>
    <cellStyle name="Pourcentag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3"/>
  <sheetViews>
    <sheetView tabSelected="1" zoomScaleNormal="100" workbookViewId="0">
      <selection activeCell="H13" sqref="H13"/>
    </sheetView>
  </sheetViews>
  <sheetFormatPr defaultColWidth="11.42578125" defaultRowHeight="15" x14ac:dyDescent="0.25"/>
  <cols>
    <col min="1" max="1" width="3.5703125" customWidth="1"/>
    <col min="2" max="2" width="38.28515625" customWidth="1"/>
    <col min="3" max="3" width="4.42578125" bestFit="1" customWidth="1"/>
    <col min="4" max="4" width="5.42578125" bestFit="1" customWidth="1"/>
    <col min="5" max="6" width="7" bestFit="1" customWidth="1"/>
    <col min="7" max="11" width="6.42578125" bestFit="1" customWidth="1"/>
    <col min="12" max="20" width="5" bestFit="1" customWidth="1"/>
    <col min="21" max="21" width="6.140625" bestFit="1" customWidth="1"/>
    <col min="22" max="23" width="6.85546875" bestFit="1" customWidth="1"/>
    <col min="24" max="24" width="6.140625" bestFit="1" customWidth="1"/>
    <col min="25" max="26" width="6.85546875" bestFit="1" customWidth="1"/>
    <col min="27" max="27" width="6.140625" bestFit="1" customWidth="1"/>
    <col min="28" max="29" width="6.140625" style="1" customWidth="1"/>
    <col min="30" max="35" width="7" style="1" bestFit="1" customWidth="1"/>
    <col min="36" max="43" width="6.140625" style="1" customWidth="1"/>
    <col min="44" max="44" width="5" bestFit="1" customWidth="1"/>
    <col min="45" max="51" width="5" style="1" bestFit="1" customWidth="1"/>
    <col min="52" max="54" width="5" style="1" customWidth="1"/>
    <col min="55" max="55" width="5" bestFit="1" customWidth="1"/>
    <col min="56" max="56" width="5.42578125" bestFit="1" customWidth="1"/>
    <col min="57" max="63" width="6.42578125" bestFit="1" customWidth="1"/>
    <col min="64" max="64" width="5" bestFit="1" customWidth="1"/>
    <col min="65" max="66" width="5.140625" bestFit="1" customWidth="1"/>
    <col min="67" max="67" width="5.85546875" bestFit="1" customWidth="1"/>
    <col min="68" max="69" width="5.140625" bestFit="1" customWidth="1"/>
    <col min="70" max="70" width="5.85546875" bestFit="1" customWidth="1"/>
    <col min="71" max="71" width="5.140625" bestFit="1" customWidth="1"/>
  </cols>
  <sheetData>
    <row r="1" spans="2:71" s="1" customFormat="1" x14ac:dyDescent="0.25"/>
    <row r="2" spans="2:71" s="1" customFormat="1" x14ac:dyDescent="0.25">
      <c r="B2" s="3" t="s">
        <v>75</v>
      </c>
      <c r="L2" s="15" t="s">
        <v>77</v>
      </c>
      <c r="M2" s="16">
        <v>0.25</v>
      </c>
      <c r="AE2" s="17">
        <v>1443.7</v>
      </c>
      <c r="AF2" s="17">
        <v>1897.3</v>
      </c>
      <c r="AG2" s="17">
        <v>1659.2</v>
      </c>
      <c r="AH2" s="17">
        <v>2118.6</v>
      </c>
      <c r="AI2" s="17">
        <v>1566.6</v>
      </c>
    </row>
    <row r="3" spans="2:71" s="1" customFormat="1" x14ac:dyDescent="0.25">
      <c r="B3" s="3" t="s">
        <v>74</v>
      </c>
    </row>
    <row r="4" spans="2:71" s="1" customFormat="1" x14ac:dyDescent="0.25">
      <c r="AB4" s="18" t="s">
        <v>86</v>
      </c>
    </row>
    <row r="5" spans="2:71" s="1" customFormat="1" x14ac:dyDescent="0.25">
      <c r="D5" s="1" t="s">
        <v>82</v>
      </c>
      <c r="AB5" s="1" t="s">
        <v>87</v>
      </c>
      <c r="BD5" s="1" t="s">
        <v>81</v>
      </c>
    </row>
    <row r="6" spans="2:71" s="8" customFormat="1" ht="51" customHeight="1" x14ac:dyDescent="0.25">
      <c r="D6" s="11" t="s">
        <v>73</v>
      </c>
      <c r="E6" s="11"/>
      <c r="F6" s="11"/>
      <c r="G6" s="11"/>
      <c r="H6" s="11"/>
      <c r="I6" s="11"/>
      <c r="J6" s="11"/>
      <c r="K6" s="11"/>
      <c r="L6" s="11" t="s">
        <v>76</v>
      </c>
      <c r="M6" s="11"/>
      <c r="N6" s="11"/>
      <c r="O6" s="11"/>
      <c r="P6" s="11"/>
      <c r="Q6" s="11"/>
      <c r="R6" s="11"/>
      <c r="S6" s="11"/>
      <c r="T6" s="11" t="s">
        <v>84</v>
      </c>
      <c r="U6" s="11"/>
      <c r="V6" s="11"/>
      <c r="W6" s="11"/>
      <c r="X6" s="11"/>
      <c r="Y6" s="11"/>
      <c r="Z6" s="11"/>
      <c r="AA6" s="11"/>
      <c r="AB6" s="11" t="s">
        <v>83</v>
      </c>
      <c r="AC6" s="11"/>
      <c r="AD6" s="11"/>
      <c r="AE6" s="11"/>
      <c r="AF6" s="11"/>
      <c r="AG6" s="11"/>
      <c r="AH6" s="11"/>
      <c r="AI6" s="11"/>
      <c r="AJ6" s="11" t="s">
        <v>85</v>
      </c>
      <c r="AK6" s="11"/>
      <c r="AL6" s="11"/>
      <c r="AM6" s="11"/>
      <c r="AN6" s="11"/>
      <c r="AO6" s="11"/>
      <c r="AP6" s="11"/>
      <c r="AQ6" s="11"/>
      <c r="AR6" s="11" t="s">
        <v>80</v>
      </c>
      <c r="AS6" s="11"/>
      <c r="AT6" s="11"/>
      <c r="AU6" s="11"/>
      <c r="AV6" s="11"/>
      <c r="AW6" s="11"/>
      <c r="AX6" s="11"/>
      <c r="AY6" s="11"/>
      <c r="BD6" s="11" t="s">
        <v>78</v>
      </c>
      <c r="BE6" s="11"/>
      <c r="BF6" s="11"/>
      <c r="BG6" s="11"/>
      <c r="BH6" s="11"/>
      <c r="BI6" s="11"/>
      <c r="BJ6" s="11"/>
      <c r="BK6" s="11"/>
      <c r="BL6" s="11" t="s">
        <v>79</v>
      </c>
      <c r="BM6" s="11"/>
      <c r="BN6" s="11"/>
      <c r="BO6" s="11"/>
      <c r="BP6" s="11"/>
      <c r="BQ6" s="11"/>
      <c r="BR6" s="11"/>
      <c r="BS6" s="11"/>
    </row>
    <row r="7" spans="2:71" s="1" customFormat="1" x14ac:dyDescent="0.25">
      <c r="B7" s="6" t="s">
        <v>72</v>
      </c>
      <c r="C7" s="7"/>
      <c r="D7" s="9">
        <v>2006</v>
      </c>
      <c r="E7" s="2">
        <v>2007</v>
      </c>
      <c r="F7" s="2">
        <v>2008</v>
      </c>
      <c r="G7" s="2">
        <v>2009</v>
      </c>
      <c r="H7" s="2">
        <v>2010</v>
      </c>
      <c r="I7" s="2">
        <v>2011</v>
      </c>
      <c r="J7" s="2">
        <v>2012</v>
      </c>
      <c r="K7" s="2">
        <v>2013</v>
      </c>
      <c r="L7" s="9">
        <v>2006</v>
      </c>
      <c r="M7" s="2">
        <v>2007</v>
      </c>
      <c r="N7" s="2">
        <v>2008</v>
      </c>
      <c r="O7" s="2">
        <v>2009</v>
      </c>
      <c r="P7" s="2">
        <v>2010</v>
      </c>
      <c r="Q7" s="2">
        <v>2011</v>
      </c>
      <c r="R7" s="2">
        <v>2012</v>
      </c>
      <c r="S7" s="9">
        <v>2013</v>
      </c>
      <c r="T7" s="2">
        <v>2006</v>
      </c>
      <c r="U7" s="2">
        <v>2007</v>
      </c>
      <c r="V7" s="2">
        <v>2008</v>
      </c>
      <c r="W7" s="2">
        <v>2009</v>
      </c>
      <c r="X7" s="2">
        <v>2010</v>
      </c>
      <c r="Y7" s="2">
        <v>2011</v>
      </c>
      <c r="Z7" s="2">
        <v>2012</v>
      </c>
      <c r="AA7" s="2">
        <v>2013</v>
      </c>
      <c r="AB7" s="2">
        <v>2006</v>
      </c>
      <c r="AC7" s="2">
        <v>2007</v>
      </c>
      <c r="AD7" s="2">
        <v>2008</v>
      </c>
      <c r="AE7" s="2">
        <v>2009</v>
      </c>
      <c r="AF7" s="2">
        <v>2010</v>
      </c>
      <c r="AG7" s="2">
        <v>2011</v>
      </c>
      <c r="AH7" s="2">
        <v>2012</v>
      </c>
      <c r="AI7" s="2">
        <v>2013</v>
      </c>
      <c r="AJ7" s="2">
        <v>2006</v>
      </c>
      <c r="AK7" s="2">
        <v>2007</v>
      </c>
      <c r="AL7" s="2">
        <v>2008</v>
      </c>
      <c r="AM7" s="2">
        <v>2009</v>
      </c>
      <c r="AN7" s="2">
        <v>2010</v>
      </c>
      <c r="AO7" s="2">
        <v>2011</v>
      </c>
      <c r="AP7" s="2">
        <v>2012</v>
      </c>
      <c r="AQ7" s="2">
        <v>2013</v>
      </c>
      <c r="AR7" s="2">
        <v>2006</v>
      </c>
      <c r="AS7" s="2">
        <v>2007</v>
      </c>
      <c r="AT7" s="2">
        <v>2008</v>
      </c>
      <c r="AU7" s="2">
        <v>2009</v>
      </c>
      <c r="AV7" s="2">
        <v>2010</v>
      </c>
      <c r="AW7" s="2">
        <v>2011</v>
      </c>
      <c r="AX7" s="2">
        <v>2012</v>
      </c>
      <c r="AY7" s="2">
        <v>2013</v>
      </c>
      <c r="BD7" s="10">
        <v>2006</v>
      </c>
      <c r="BE7" s="2">
        <v>2007</v>
      </c>
      <c r="BF7" s="2">
        <v>2008</v>
      </c>
      <c r="BG7" s="2">
        <v>2009</v>
      </c>
      <c r="BH7" s="2">
        <v>2010</v>
      </c>
      <c r="BI7" s="2">
        <v>2011</v>
      </c>
      <c r="BJ7" s="2">
        <v>2012</v>
      </c>
      <c r="BK7" s="2">
        <v>2013</v>
      </c>
      <c r="BL7" s="10">
        <v>2006</v>
      </c>
      <c r="BM7" s="2">
        <v>2007</v>
      </c>
      <c r="BN7" s="2">
        <v>2008</v>
      </c>
      <c r="BO7" s="2">
        <v>2009</v>
      </c>
      <c r="BP7" s="2">
        <v>2010</v>
      </c>
      <c r="BQ7" s="2">
        <v>2011</v>
      </c>
      <c r="BR7" s="2">
        <v>2012</v>
      </c>
      <c r="BS7" s="2">
        <v>2013</v>
      </c>
    </row>
    <row r="8" spans="2:71" x14ac:dyDescent="0.25">
      <c r="B8" s="4" t="s">
        <v>52</v>
      </c>
      <c r="C8" s="5" t="s">
        <v>53</v>
      </c>
      <c r="D8" s="19">
        <v>5369.4</v>
      </c>
      <c r="E8" s="20">
        <v>5465.3</v>
      </c>
      <c r="F8" s="20">
        <v>6096.8</v>
      </c>
      <c r="G8" s="21">
        <v>6060.17</v>
      </c>
      <c r="H8" s="21">
        <v>6873.9040000000005</v>
      </c>
      <c r="I8" s="21">
        <v>7882.7179999999998</v>
      </c>
      <c r="J8" s="21">
        <v>7547.0550000000003</v>
      </c>
      <c r="K8" s="21">
        <v>7755.0839999999998</v>
      </c>
      <c r="L8" s="2">
        <f>$M$2*D8</f>
        <v>1342.35</v>
      </c>
      <c r="M8" s="2">
        <f>$M$2*E8</f>
        <v>1366.325</v>
      </c>
      <c r="N8" s="2">
        <f>$M$2*F8</f>
        <v>1524.2</v>
      </c>
      <c r="O8" s="2">
        <f>$M$2*G8</f>
        <v>1515.0425</v>
      </c>
      <c r="P8" s="2">
        <f>$M$2*H8</f>
        <v>1718.4760000000001</v>
      </c>
      <c r="Q8" s="2">
        <f>$M$2*I8</f>
        <v>1970.6795</v>
      </c>
      <c r="R8" s="2">
        <f>$M$2*J8</f>
        <v>1886.7637500000001</v>
      </c>
      <c r="S8" s="2">
        <f>$M$2*K8</f>
        <v>1938.771</v>
      </c>
      <c r="T8" s="2"/>
      <c r="U8" s="22">
        <f>(M8-L8)/L8</f>
        <v>1.7860468581219605E-2</v>
      </c>
      <c r="V8" s="22">
        <f>(N8-M8)/M8</f>
        <v>0.11554717947779627</v>
      </c>
      <c r="W8" s="22">
        <f>(O8-N8)/N8</f>
        <v>-6.0080698071119454E-3</v>
      </c>
      <c r="X8" s="22">
        <f>(P8-O8)/O8</f>
        <v>0.1342757711417337</v>
      </c>
      <c r="Y8" s="22">
        <f>(Q8-P8)/P8</f>
        <v>0.14675997802704246</v>
      </c>
      <c r="Z8" s="22">
        <f>(R8-Q8)/Q8</f>
        <v>-4.2582139815226114E-2</v>
      </c>
      <c r="AA8" s="22">
        <f>(S8-R8)/R8</f>
        <v>2.7564261821332894E-2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"/>
      <c r="AS8" s="14">
        <f>U8/BM$8</f>
        <v>1.1728374368334207</v>
      </c>
      <c r="AT8" s="14">
        <f>V8/BN$8</f>
        <v>38.515726492599121</v>
      </c>
      <c r="AU8" s="14">
        <f>W8/BO$8</f>
        <v>2.0086980055111128</v>
      </c>
      <c r="AV8" s="14">
        <f>X8/BP$8</f>
        <v>14.919530126859206</v>
      </c>
      <c r="AW8" s="14">
        <f>Y8/BQ$8</f>
        <v>29.616163565857171</v>
      </c>
      <c r="AX8" s="14">
        <f>Z8/BR$8</f>
        <v>14.392763257545882</v>
      </c>
      <c r="AY8" s="14">
        <f>AA8/BS$8</f>
        <v>27.86746870136518</v>
      </c>
      <c r="BD8" s="13">
        <v>98.5</v>
      </c>
      <c r="BE8" s="13">
        <v>100</v>
      </c>
      <c r="BF8" s="13">
        <v>100.3</v>
      </c>
      <c r="BG8" s="13">
        <v>100</v>
      </c>
      <c r="BH8" s="13">
        <v>100.9</v>
      </c>
      <c r="BI8" s="13">
        <v>101.4</v>
      </c>
      <c r="BJ8" s="13">
        <v>101.1</v>
      </c>
      <c r="BK8" s="13">
        <v>101.2</v>
      </c>
      <c r="BM8" s="12">
        <f>(BE8-BD8)/BD8</f>
        <v>1.5228426395939087E-2</v>
      </c>
      <c r="BN8" s="12">
        <f t="shared" ref="BN8:BS8" si="0">(BF8-BE8)/BE8</f>
        <v>2.9999999999999714E-3</v>
      </c>
      <c r="BO8" s="12">
        <f t="shared" si="0"/>
        <v>-2.9910269192422448E-3</v>
      </c>
      <c r="BP8" s="12">
        <f t="shared" si="0"/>
        <v>9.0000000000000566E-3</v>
      </c>
      <c r="BQ8" s="12">
        <f t="shared" si="0"/>
        <v>4.9554013875123884E-3</v>
      </c>
      <c r="BR8" s="12">
        <f t="shared" si="0"/>
        <v>-2.9585798816569166E-3</v>
      </c>
      <c r="BS8" s="12">
        <f t="shared" si="0"/>
        <v>9.891196834817856E-4</v>
      </c>
    </row>
    <row r="9" spans="2:71" x14ac:dyDescent="0.25">
      <c r="B9" s="4" t="s">
        <v>0</v>
      </c>
      <c r="C9" s="5" t="s">
        <v>54</v>
      </c>
      <c r="D9" s="19">
        <v>4899</v>
      </c>
      <c r="E9" s="20">
        <v>5255.6</v>
      </c>
      <c r="F9" s="20">
        <v>5556.1</v>
      </c>
      <c r="G9" s="21">
        <v>5609.01</v>
      </c>
      <c r="H9" s="21">
        <v>5633.6260000000002</v>
      </c>
      <c r="I9" s="21">
        <v>5586.2939999999999</v>
      </c>
      <c r="J9" s="21">
        <v>5777.48</v>
      </c>
      <c r="K9" s="21">
        <v>5836.5219999999999</v>
      </c>
      <c r="L9" s="2">
        <f>$M$2*D9</f>
        <v>1224.75</v>
      </c>
      <c r="M9" s="2">
        <f>$M$2*E9</f>
        <v>1313.9</v>
      </c>
      <c r="N9" s="2">
        <f>$M$2*F9</f>
        <v>1389.0250000000001</v>
      </c>
      <c r="O9" s="2">
        <f>$M$2*G9</f>
        <v>1402.2525000000001</v>
      </c>
      <c r="P9" s="2">
        <f>$M$2*H9</f>
        <v>1408.4065000000001</v>
      </c>
      <c r="Q9" s="2">
        <f>$M$2*I9</f>
        <v>1396.5735</v>
      </c>
      <c r="R9" s="2">
        <f>$M$2*J9</f>
        <v>1444.37</v>
      </c>
      <c r="S9" s="2">
        <f>$M$2*K9</f>
        <v>1459.1305</v>
      </c>
      <c r="T9" s="2"/>
      <c r="U9" s="22">
        <f>(M9-L9)/L9</f>
        <v>7.2790365380690017E-2</v>
      </c>
      <c r="V9" s="22">
        <f>(N9-M9)/M9</f>
        <v>5.7177106324682238E-2</v>
      </c>
      <c r="W9" s="22">
        <f>(O9-N9)/N9</f>
        <v>9.5228667590575855E-3</v>
      </c>
      <c r="X9" s="22">
        <f>(P9-O9)/O9</f>
        <v>4.38865325610045E-3</v>
      </c>
      <c r="Y9" s="22">
        <f>(Q9-P9)/P9</f>
        <v>-8.4016936871564307E-3</v>
      </c>
      <c r="Z9" s="22">
        <f>(R9-Q9)/Q9</f>
        <v>3.4224120678217028E-2</v>
      </c>
      <c r="AA9" s="22">
        <f>(S9-R9)/R9</f>
        <v>1.0219334381079706E-2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"/>
      <c r="AS9" s="14">
        <f>U9/BM$8</f>
        <v>4.7799006599986447</v>
      </c>
      <c r="AT9" s="14">
        <f>V9/BN$8</f>
        <v>19.059035441560926</v>
      </c>
      <c r="AU9" s="14">
        <f>W9/BO$8</f>
        <v>-3.1838117864449496</v>
      </c>
      <c r="AV9" s="14">
        <f>X9/BP$8</f>
        <v>0.48762813956671358</v>
      </c>
      <c r="AW9" s="14">
        <f>Y9/BQ$8</f>
        <v>-1.6954617860681678</v>
      </c>
      <c r="AX9" s="14">
        <f>Z9/BR$8</f>
        <v>-11.567752789236918</v>
      </c>
      <c r="AY9" s="14">
        <f>AA9/BS$8</f>
        <v>10.331747059270702</v>
      </c>
    </row>
    <row r="10" spans="2:71" x14ac:dyDescent="0.25">
      <c r="B10" s="4" t="s">
        <v>1</v>
      </c>
      <c r="C10" s="5" t="s">
        <v>46</v>
      </c>
      <c r="D10" s="19">
        <v>2306.5</v>
      </c>
      <c r="E10" s="20">
        <v>2385.1999999999998</v>
      </c>
      <c r="F10" s="20">
        <v>2406</v>
      </c>
      <c r="G10" s="21">
        <v>2339.0239999999999</v>
      </c>
      <c r="H10" s="21">
        <v>2444.3890000000001</v>
      </c>
      <c r="I10" s="21">
        <v>2576.7249999999999</v>
      </c>
      <c r="J10" s="21">
        <v>2563.9949999999999</v>
      </c>
      <c r="K10" s="21">
        <v>2689.4070000000002</v>
      </c>
      <c r="L10" s="2">
        <f>$M$2*D10</f>
        <v>576.625</v>
      </c>
      <c r="M10" s="2">
        <f>$M$2*E10</f>
        <v>596.29999999999995</v>
      </c>
      <c r="N10" s="2">
        <f>$M$2*F10</f>
        <v>601.5</v>
      </c>
      <c r="O10" s="2">
        <f>$M$2*G10</f>
        <v>584.75599999999997</v>
      </c>
      <c r="P10" s="2">
        <f>$M$2*H10</f>
        <v>611.09725000000003</v>
      </c>
      <c r="Q10" s="2">
        <f>$M$2*I10</f>
        <v>644.18124999999998</v>
      </c>
      <c r="R10" s="2">
        <f>$M$2*J10</f>
        <v>640.99874999999997</v>
      </c>
      <c r="S10" s="2">
        <f>$M$2*K10</f>
        <v>672.35175000000004</v>
      </c>
      <c r="T10" s="2"/>
      <c r="U10" s="22">
        <f>(M10-L10)/L10</f>
        <v>3.4120962497290186E-2</v>
      </c>
      <c r="V10" s="22">
        <f>(N10-M10)/M10</f>
        <v>8.7204427301694545E-3</v>
      </c>
      <c r="W10" s="22">
        <f>(O10-N10)/N10</f>
        <v>-2.7837073981712434E-2</v>
      </c>
      <c r="X10" s="22">
        <f>(P10-O10)/O10</f>
        <v>4.5046566431126929E-2</v>
      </c>
      <c r="Y10" s="22">
        <f>(Q10-P10)/P10</f>
        <v>5.4138682509207732E-2</v>
      </c>
      <c r="Z10" s="22">
        <f>(R10-Q10)/Q10</f>
        <v>-4.9403797456073189E-3</v>
      </c>
      <c r="AA10" s="22">
        <f>(S10-R10)/R10</f>
        <v>4.8912731889102855E-2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"/>
      <c r="AS10" s="14">
        <f>U10/BM$8</f>
        <v>2.2406098706553887</v>
      </c>
      <c r="AT10" s="14">
        <f>V10/BN$8</f>
        <v>2.9068142433898458</v>
      </c>
      <c r="AU10" s="14">
        <f>W10/BO$8</f>
        <v>9.3068617345526121</v>
      </c>
      <c r="AV10" s="14">
        <f>X10/BP$8</f>
        <v>5.0051740479029609</v>
      </c>
      <c r="AW10" s="14">
        <f>Y10/BQ$8</f>
        <v>10.925186130358121</v>
      </c>
      <c r="AX10" s="14">
        <f>Z10/BR$8</f>
        <v>1.6698483540152107</v>
      </c>
      <c r="AY10" s="14">
        <f>AA10/BS$8</f>
        <v>49.45077193987877</v>
      </c>
    </row>
    <row r="11" spans="2:71" x14ac:dyDescent="0.25">
      <c r="B11" s="4" t="s">
        <v>3</v>
      </c>
      <c r="C11" s="5" t="s">
        <v>60</v>
      </c>
      <c r="D11" s="19">
        <v>1415.5</v>
      </c>
      <c r="E11" s="20">
        <v>1467.5</v>
      </c>
      <c r="F11" s="20">
        <v>1515.6</v>
      </c>
      <c r="G11" s="21">
        <v>1454.39</v>
      </c>
      <c r="H11" s="21">
        <v>1438.625</v>
      </c>
      <c r="I11" s="21">
        <v>1574.183</v>
      </c>
      <c r="J11" s="21">
        <v>1570.856</v>
      </c>
      <c r="K11" s="21">
        <v>1618.56</v>
      </c>
      <c r="L11" s="2">
        <f>$M$2*D11</f>
        <v>353.875</v>
      </c>
      <c r="M11" s="2">
        <f>$M$2*E11</f>
        <v>366.875</v>
      </c>
      <c r="N11" s="2">
        <f>$M$2*F11</f>
        <v>378.9</v>
      </c>
      <c r="O11" s="2">
        <f>$M$2*G11</f>
        <v>363.59750000000003</v>
      </c>
      <c r="P11" s="2">
        <f>$M$2*H11</f>
        <v>359.65625</v>
      </c>
      <c r="Q11" s="2">
        <f>$M$2*I11</f>
        <v>393.54575</v>
      </c>
      <c r="R11" s="2">
        <f>$M$2*J11</f>
        <v>392.714</v>
      </c>
      <c r="S11" s="2">
        <f>$M$2*K11</f>
        <v>404.64</v>
      </c>
      <c r="T11" s="2"/>
      <c r="U11" s="22">
        <f>(M11-L11)/L11</f>
        <v>3.6736135641116212E-2</v>
      </c>
      <c r="V11" s="22">
        <f>(N11-M11)/M11</f>
        <v>3.2776831345826173E-2</v>
      </c>
      <c r="W11" s="22">
        <f>(O11-N11)/N11</f>
        <v>-4.0386645552916212E-2</v>
      </c>
      <c r="X11" s="22">
        <f>(P11-O11)/O11</f>
        <v>-1.0839595981820625E-2</v>
      </c>
      <c r="Y11" s="22">
        <f>(Q11-P11)/P11</f>
        <v>9.4227474150664695E-2</v>
      </c>
      <c r="Z11" s="22">
        <f>(R11-Q11)/Q11</f>
        <v>-2.11347727678421E-3</v>
      </c>
      <c r="AA11" s="22">
        <f>(S11-R11)/R11</f>
        <v>3.0368155960826423E-2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"/>
      <c r="AS11" s="14">
        <f>U11/BM$8</f>
        <v>2.4123395737666313</v>
      </c>
      <c r="AT11" s="14">
        <f>V11/BN$8</f>
        <v>10.925610448608829</v>
      </c>
      <c r="AU11" s="14">
        <f>W11/BO$8</f>
        <v>13.502601829858449</v>
      </c>
      <c r="AV11" s="14">
        <f>X11/BP$8</f>
        <v>-1.2043995535356176</v>
      </c>
      <c r="AW11" s="14">
        <f>Y11/BQ$8</f>
        <v>19.015104283604135</v>
      </c>
      <c r="AX11" s="14">
        <f>Z11/BR$8</f>
        <v>0.71435531955303599</v>
      </c>
      <c r="AY11" s="14">
        <f>AA11/BS$8</f>
        <v>30.702205676392897</v>
      </c>
    </row>
    <row r="12" spans="2:71" x14ac:dyDescent="0.25">
      <c r="B12" s="4" t="s">
        <v>2</v>
      </c>
      <c r="C12" s="5" t="s">
        <v>56</v>
      </c>
      <c r="D12" s="19">
        <v>1300.5999999999999</v>
      </c>
      <c r="E12" s="20">
        <v>1359.9</v>
      </c>
      <c r="F12" s="20">
        <v>1408.6</v>
      </c>
      <c r="G12" s="21">
        <v>1365.6759999999999</v>
      </c>
      <c r="H12" s="21">
        <v>1488.4480000000001</v>
      </c>
      <c r="I12" s="21">
        <v>1685.5119999999999</v>
      </c>
      <c r="J12" s="21">
        <v>1698.5989999999999</v>
      </c>
      <c r="K12" s="21">
        <v>1774.6880000000001</v>
      </c>
      <c r="L12" s="2">
        <f>$M$2*D12</f>
        <v>325.14999999999998</v>
      </c>
      <c r="M12" s="2">
        <f>$M$2*E12</f>
        <v>339.97500000000002</v>
      </c>
      <c r="N12" s="2">
        <f>$M$2*F12</f>
        <v>352.15</v>
      </c>
      <c r="O12" s="2">
        <f>$M$2*G12</f>
        <v>341.41899999999998</v>
      </c>
      <c r="P12" s="2">
        <f>$M$2*H12</f>
        <v>372.11200000000002</v>
      </c>
      <c r="Q12" s="2">
        <f>$M$2*I12</f>
        <v>421.37799999999999</v>
      </c>
      <c r="R12" s="2">
        <f>$M$2*J12</f>
        <v>424.64974999999998</v>
      </c>
      <c r="S12" s="2">
        <f>$M$2*K12</f>
        <v>443.67200000000003</v>
      </c>
      <c r="T12" s="2"/>
      <c r="U12" s="22">
        <f>(M12-L12)/L12</f>
        <v>4.5594341073350905E-2</v>
      </c>
      <c r="V12" s="22">
        <f>(N12-M12)/M12</f>
        <v>3.5811456724759036E-2</v>
      </c>
      <c r="W12" s="22">
        <f>(O12-N12)/N12</f>
        <v>-3.047280988215248E-2</v>
      </c>
      <c r="X12" s="22">
        <f>(P12-O12)/O12</f>
        <v>8.9898336062140774E-2</v>
      </c>
      <c r="Y12" s="22">
        <f>(Q12-P12)/P12</f>
        <v>0.13239562282323591</v>
      </c>
      <c r="Z12" s="22">
        <f>(R12-Q12)/Q12</f>
        <v>7.7644063050277832E-3</v>
      </c>
      <c r="AA12" s="22">
        <f>(S12-R12)/R12</f>
        <v>4.4795151769193416E-2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"/>
      <c r="AS12" s="14">
        <f>U12/BM$8</f>
        <v>2.9940283971500428</v>
      </c>
      <c r="AT12" s="14">
        <f>V12/BN$8</f>
        <v>11.937152241586459</v>
      </c>
      <c r="AU12" s="14">
        <f>W12/BO$8</f>
        <v>10.188076103933076</v>
      </c>
      <c r="AV12" s="14">
        <f>X12/BP$8</f>
        <v>9.9887040069044684</v>
      </c>
      <c r="AW12" s="14">
        <f>Y12/BQ$8</f>
        <v>26.717436685729009</v>
      </c>
      <c r="AX12" s="14">
        <f>Z12/BR$8</f>
        <v>-2.6243693310992917</v>
      </c>
      <c r="AY12" s="14">
        <f>AA12/BS$8</f>
        <v>45.287898438650686</v>
      </c>
    </row>
    <row r="13" spans="2:71" x14ac:dyDescent="0.25">
      <c r="B13" s="4" t="s">
        <v>4</v>
      </c>
      <c r="C13" s="5" t="s">
        <v>61</v>
      </c>
      <c r="D13" s="19">
        <v>1219.5</v>
      </c>
      <c r="E13" s="20">
        <v>1263.7</v>
      </c>
      <c r="F13" s="20">
        <v>1179.8</v>
      </c>
      <c r="G13" s="21">
        <v>1233</v>
      </c>
      <c r="H13" s="21">
        <v>1215</v>
      </c>
      <c r="I13" s="21">
        <v>1264</v>
      </c>
      <c r="J13" s="21">
        <v>1298</v>
      </c>
      <c r="K13" s="21">
        <v>1326</v>
      </c>
      <c r="L13" s="2">
        <f>$M$2*D13</f>
        <v>304.875</v>
      </c>
      <c r="M13" s="2">
        <f>$M$2*E13</f>
        <v>315.92500000000001</v>
      </c>
      <c r="N13" s="2">
        <f>$M$2*F13</f>
        <v>294.95</v>
      </c>
      <c r="O13" s="2">
        <f>$M$2*G13</f>
        <v>308.25</v>
      </c>
      <c r="P13" s="2">
        <f>$M$2*H13</f>
        <v>303.75</v>
      </c>
      <c r="Q13" s="2">
        <f>$M$2*I13</f>
        <v>316</v>
      </c>
      <c r="R13" s="2">
        <f>$M$2*J13</f>
        <v>324.5</v>
      </c>
      <c r="S13" s="2">
        <f>$M$2*K13</f>
        <v>331.5</v>
      </c>
      <c r="T13" s="2"/>
      <c r="U13" s="22">
        <f>(M13-L13)/L13</f>
        <v>3.6244362443624473E-2</v>
      </c>
      <c r="V13" s="22">
        <f>(N13-M13)/M13</f>
        <v>-6.6392339954103097E-2</v>
      </c>
      <c r="W13" s="22">
        <f>(O13-N13)/N13</f>
        <v>4.5092388540430621E-2</v>
      </c>
      <c r="X13" s="22">
        <f>(P13-O13)/O13</f>
        <v>-1.4598540145985401E-2</v>
      </c>
      <c r="Y13" s="22">
        <f>(Q13-P13)/P13</f>
        <v>4.0329218106995884E-2</v>
      </c>
      <c r="Z13" s="22">
        <f>(R13-Q13)/Q13</f>
        <v>2.6898734177215191E-2</v>
      </c>
      <c r="AA13" s="22">
        <f>(S13-R13)/R13</f>
        <v>2.1571648690292759E-2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"/>
      <c r="AS13" s="14">
        <f>U13/BM$8</f>
        <v>2.3800464671313404</v>
      </c>
      <c r="AT13" s="14">
        <f>V13/BN$8</f>
        <v>-22.130779984701242</v>
      </c>
      <c r="AU13" s="14">
        <f>W13/BO$8</f>
        <v>-15.075888568684114</v>
      </c>
      <c r="AV13" s="14">
        <f>X13/BP$8</f>
        <v>-1.6220600162205898</v>
      </c>
      <c r="AW13" s="14">
        <f>Y13/BQ$8</f>
        <v>8.1384362139917688</v>
      </c>
      <c r="AX13" s="14">
        <f>Z13/BR$8</f>
        <v>-9.0917721518983914</v>
      </c>
      <c r="AY13" s="14">
        <f>AA13/BS$8</f>
        <v>21.808936825884121</v>
      </c>
    </row>
    <row r="14" spans="2:71" x14ac:dyDescent="0.25">
      <c r="B14" s="4" t="s">
        <v>5</v>
      </c>
      <c r="C14" s="5" t="s">
        <v>51</v>
      </c>
      <c r="D14" s="19">
        <v>709.6</v>
      </c>
      <c r="E14" s="20">
        <v>748.8</v>
      </c>
      <c r="F14" s="20">
        <v>802.8</v>
      </c>
      <c r="G14" s="21">
        <v>844.07100000000003</v>
      </c>
      <c r="H14" s="21">
        <v>943.39499999999998</v>
      </c>
      <c r="I14" s="21">
        <v>1005.486</v>
      </c>
      <c r="J14" s="21">
        <v>976.92200000000003</v>
      </c>
      <c r="K14" s="21">
        <v>960</v>
      </c>
      <c r="L14" s="2">
        <f>$M$2*D14</f>
        <v>177.4</v>
      </c>
      <c r="M14" s="2">
        <f>$M$2*E14</f>
        <v>187.2</v>
      </c>
      <c r="N14" s="2">
        <f>$M$2*F14</f>
        <v>200.7</v>
      </c>
      <c r="O14" s="2">
        <f>$M$2*G14</f>
        <v>211.01775000000001</v>
      </c>
      <c r="P14" s="2">
        <f>$M$2*H14</f>
        <v>235.84875</v>
      </c>
      <c r="Q14" s="2">
        <f>$M$2*I14</f>
        <v>251.3715</v>
      </c>
      <c r="R14" s="2">
        <f>$M$2*J14</f>
        <v>244.23050000000001</v>
      </c>
      <c r="S14" s="2">
        <f>$M$2*K14</f>
        <v>240</v>
      </c>
      <c r="T14" s="2"/>
      <c r="U14" s="22">
        <f>(M14-L14)/L14</f>
        <v>5.5242390078917604E-2</v>
      </c>
      <c r="V14" s="22">
        <f>(N14-M14)/M14</f>
        <v>7.2115384615384623E-2</v>
      </c>
      <c r="W14" s="22">
        <f>(O14-N14)/N14</f>
        <v>5.1408819133034474E-2</v>
      </c>
      <c r="X14" s="22">
        <f>(P14-O14)/O14</f>
        <v>0.11767256545954068</v>
      </c>
      <c r="Y14" s="22">
        <f>(Q14-P14)/P14</f>
        <v>6.5816545561509246E-2</v>
      </c>
      <c r="Z14" s="22">
        <f>(R14-Q14)/Q14</f>
        <v>-2.8408152873336839E-2</v>
      </c>
      <c r="AA14" s="22">
        <f>(S14-R14)/R14</f>
        <v>-1.7321751378308631E-2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"/>
      <c r="AS14" s="14">
        <f>U14/BM$8</f>
        <v>3.6275836151822558</v>
      </c>
      <c r="AT14" s="14">
        <f>V14/BN$8</f>
        <v>24.038461538461771</v>
      </c>
      <c r="AU14" s="14">
        <f>W14/BO$8</f>
        <v>-17.187681863478023</v>
      </c>
      <c r="AV14" s="14">
        <f>X14/BP$8</f>
        <v>13.074729495504437</v>
      </c>
      <c r="AW14" s="14">
        <f>Y14/BQ$8</f>
        <v>13.281778894312566</v>
      </c>
      <c r="AX14" s="14">
        <f>Z14/BR$8</f>
        <v>9.6019556711874881</v>
      </c>
      <c r="AY14" s="14">
        <f>AA14/BS$8</f>
        <v>-17.512290643468532</v>
      </c>
    </row>
    <row r="15" spans="2:71" x14ac:dyDescent="0.25">
      <c r="B15" s="4" t="s">
        <v>6</v>
      </c>
      <c r="C15" s="5" t="s">
        <v>45</v>
      </c>
      <c r="D15" s="19">
        <v>702.9</v>
      </c>
      <c r="E15" s="20">
        <v>738.1</v>
      </c>
      <c r="F15" s="20">
        <v>748.8</v>
      </c>
      <c r="G15" s="21">
        <v>695.00400000000002</v>
      </c>
      <c r="H15" s="21">
        <v>697.11500000000001</v>
      </c>
      <c r="I15" s="21">
        <v>746.31</v>
      </c>
      <c r="J15" s="21">
        <v>725.05700000000002</v>
      </c>
      <c r="K15" s="21">
        <v>742.68299999999999</v>
      </c>
      <c r="L15" s="2">
        <f>$M$2*D15</f>
        <v>175.72499999999999</v>
      </c>
      <c r="M15" s="2">
        <f>$M$2*E15</f>
        <v>184.52500000000001</v>
      </c>
      <c r="N15" s="2">
        <f>$M$2*F15</f>
        <v>187.2</v>
      </c>
      <c r="O15" s="2">
        <f>$M$2*G15</f>
        <v>173.751</v>
      </c>
      <c r="P15" s="2">
        <f>$M$2*H15</f>
        <v>174.27875</v>
      </c>
      <c r="Q15" s="2">
        <f>$M$2*I15</f>
        <v>186.57749999999999</v>
      </c>
      <c r="R15" s="2">
        <f>$M$2*J15</f>
        <v>181.26425</v>
      </c>
      <c r="S15" s="2">
        <f>$M$2*K15</f>
        <v>185.67075</v>
      </c>
      <c r="T15" s="2"/>
      <c r="U15" s="22">
        <f>(M15-L15)/L15</f>
        <v>5.0078247261345916E-2</v>
      </c>
      <c r="V15" s="22">
        <f>(N15-M15)/M15</f>
        <v>1.4496680666576252E-2</v>
      </c>
      <c r="W15" s="22">
        <f>(O15-N15)/N15</f>
        <v>-7.1842948717948635E-2</v>
      </c>
      <c r="X15" s="22">
        <f>(P15-O15)/O15</f>
        <v>3.0373925905462268E-3</v>
      </c>
      <c r="Y15" s="22">
        <f>(Q15-P15)/P15</f>
        <v>7.0569418245196178E-2</v>
      </c>
      <c r="Z15" s="22">
        <f>(R15-Q15)/Q15</f>
        <v>-2.8477442349693734E-2</v>
      </c>
      <c r="AA15" s="22">
        <f>(S15-R15)/R15</f>
        <v>2.4309812883676698E-2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"/>
      <c r="AS15" s="14">
        <f>U15/BM$8</f>
        <v>3.2884715701617151</v>
      </c>
      <c r="AT15" s="14">
        <f>V15/BN$8</f>
        <v>4.8322268888587967</v>
      </c>
      <c r="AU15" s="14">
        <f>W15/BO$8</f>
        <v>24.01949252136772</v>
      </c>
      <c r="AV15" s="14">
        <f>X15/BP$8</f>
        <v>0.33748806561624528</v>
      </c>
      <c r="AW15" s="14">
        <f>Y15/BQ$8</f>
        <v>14.240908601880589</v>
      </c>
      <c r="AX15" s="14">
        <f>Z15/BR$8</f>
        <v>9.6253755141961186</v>
      </c>
      <c r="AY15" s="14">
        <f>AA15/BS$8</f>
        <v>24.577220825395045</v>
      </c>
    </row>
    <row r="16" spans="2:71" x14ac:dyDescent="0.25">
      <c r="B16" s="4" t="s">
        <v>8</v>
      </c>
      <c r="C16" s="5" t="s">
        <v>50</v>
      </c>
      <c r="D16" s="19">
        <v>562.29999999999995</v>
      </c>
      <c r="E16" s="20">
        <v>598.70000000000005</v>
      </c>
      <c r="F16" s="20">
        <v>638</v>
      </c>
      <c r="G16" s="21">
        <v>603.33799999999997</v>
      </c>
      <c r="H16" s="21">
        <v>599.17899999999997</v>
      </c>
      <c r="I16" s="21">
        <v>614.31299999999999</v>
      </c>
      <c r="J16" s="21">
        <v>597.62800000000004</v>
      </c>
      <c r="K16" s="21">
        <v>604.322</v>
      </c>
      <c r="L16" s="2">
        <f>$M$2*D16</f>
        <v>140.57499999999999</v>
      </c>
      <c r="M16" s="2">
        <f>$M$2*E16</f>
        <v>149.67500000000001</v>
      </c>
      <c r="N16" s="2">
        <f>$M$2*F16</f>
        <v>159.5</v>
      </c>
      <c r="O16" s="2">
        <f>$M$2*G16</f>
        <v>150.83449999999999</v>
      </c>
      <c r="P16" s="2">
        <f>$M$2*H16</f>
        <v>149.79474999999999</v>
      </c>
      <c r="Q16" s="2">
        <f>$M$2*I16</f>
        <v>153.57825</v>
      </c>
      <c r="R16" s="2">
        <f>$M$2*J16</f>
        <v>149.40700000000001</v>
      </c>
      <c r="S16" s="2">
        <f>$M$2*K16</f>
        <v>151.0805</v>
      </c>
      <c r="T16" s="2"/>
      <c r="U16" s="22">
        <f>(M16-L16)/L16</f>
        <v>6.4734127689845447E-2</v>
      </c>
      <c r="V16" s="22">
        <f>(N16-M16)/M16</f>
        <v>6.5642224820444212E-2</v>
      </c>
      <c r="W16" s="22">
        <f>(O16-N16)/N16</f>
        <v>-5.432915360501573E-2</v>
      </c>
      <c r="X16" s="22">
        <f>(P16-O16)/O16</f>
        <v>-6.8933168472729914E-3</v>
      </c>
      <c r="Y16" s="22">
        <f>(Q16-P16)/P16</f>
        <v>2.5257894552379197E-2</v>
      </c>
      <c r="Z16" s="22">
        <f>(R16-Q16)/Q16</f>
        <v>-2.7160421478952822E-2</v>
      </c>
      <c r="AA16" s="22">
        <f>(S16-R16)/R16</f>
        <v>1.1200947746758786E-2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"/>
      <c r="AS16" s="14">
        <f>U16/BM$8</f>
        <v>4.2508743849665178</v>
      </c>
      <c r="AT16" s="14">
        <f>V16/BN$8</f>
        <v>21.880741606814947</v>
      </c>
      <c r="AU16" s="14">
        <f>W16/BO$8</f>
        <v>18.164047021943766</v>
      </c>
      <c r="AV16" s="14">
        <f>X16/BP$8</f>
        <v>-0.76592409414143869</v>
      </c>
      <c r="AW16" s="14">
        <f>Y16/BQ$8</f>
        <v>5.0970431206701221</v>
      </c>
      <c r="AX16" s="14">
        <f>Z16/BR$8</f>
        <v>9.180222459885707</v>
      </c>
      <c r="AY16" s="14">
        <f>AA16/BS$8</f>
        <v>11.324158171972167</v>
      </c>
    </row>
    <row r="17" spans="2:51" x14ac:dyDescent="0.25">
      <c r="B17" s="4" t="s">
        <v>9</v>
      </c>
      <c r="C17" s="5" t="s">
        <v>47</v>
      </c>
      <c r="D17" s="19">
        <v>504.7</v>
      </c>
      <c r="E17" s="20">
        <v>539.79999999999995</v>
      </c>
      <c r="F17" s="20">
        <v>546.1</v>
      </c>
      <c r="G17" s="21">
        <v>523.98900000000003</v>
      </c>
      <c r="H17" s="21">
        <v>522.85900000000004</v>
      </c>
      <c r="I17" s="21">
        <v>558.529</v>
      </c>
      <c r="J17" s="21">
        <v>545.09100000000001</v>
      </c>
      <c r="K17" s="21">
        <v>562.17899999999997</v>
      </c>
      <c r="L17" s="2">
        <f>$M$2*D17</f>
        <v>126.175</v>
      </c>
      <c r="M17" s="2">
        <f>$M$2*E17</f>
        <v>134.94999999999999</v>
      </c>
      <c r="N17" s="2">
        <f>$M$2*F17</f>
        <v>136.52500000000001</v>
      </c>
      <c r="O17" s="2">
        <f>$M$2*G17</f>
        <v>130.99725000000001</v>
      </c>
      <c r="P17" s="2">
        <f>$M$2*H17</f>
        <v>130.71475000000001</v>
      </c>
      <c r="Q17" s="2">
        <f>$M$2*I17</f>
        <v>139.63225</v>
      </c>
      <c r="R17" s="2">
        <f>$M$2*J17</f>
        <v>136.27275</v>
      </c>
      <c r="S17" s="2">
        <f>$M$2*K17</f>
        <v>140.54474999999999</v>
      </c>
      <c r="T17" s="2"/>
      <c r="U17" s="22">
        <f>(M17-L17)/L17</f>
        <v>6.9546265107984881E-2</v>
      </c>
      <c r="V17" s="22">
        <f>(N17-M17)/M17</f>
        <v>1.1670989255279861E-2</v>
      </c>
      <c r="W17" s="22">
        <f>(O17-N17)/N17</f>
        <v>-4.0488921442959146E-2</v>
      </c>
      <c r="X17" s="22">
        <f>(P17-O17)/O17</f>
        <v>-2.1565338203664492E-3</v>
      </c>
      <c r="Y17" s="22">
        <f>(Q17-P17)/P17</f>
        <v>6.8221069160136774E-2</v>
      </c>
      <c r="Z17" s="22">
        <f>(R17-Q17)/Q17</f>
        <v>-2.4059628058704183E-2</v>
      </c>
      <c r="AA17" s="22">
        <f>(S17-R17)/R17</f>
        <v>3.1348894037876184E-2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"/>
      <c r="AS17" s="14">
        <f>U17/BM$8</f>
        <v>4.5668714087576738</v>
      </c>
      <c r="AT17" s="14">
        <f>V17/BN$8</f>
        <v>3.8903297517599906</v>
      </c>
      <c r="AU17" s="14">
        <f>W17/BO$8</f>
        <v>13.536796069096136</v>
      </c>
      <c r="AV17" s="14">
        <f>X17/BP$8</f>
        <v>-0.23961486892960396</v>
      </c>
      <c r="AW17" s="14">
        <f>Y17/BQ$8</f>
        <v>13.7670117565156</v>
      </c>
      <c r="AX17" s="14">
        <f>Z17/BR$8</f>
        <v>8.1321542838417074</v>
      </c>
      <c r="AY17" s="14">
        <f>AA17/BS$8</f>
        <v>31.693731872290119</v>
      </c>
    </row>
    <row r="18" spans="2:51" x14ac:dyDescent="0.25">
      <c r="B18" s="4" t="s">
        <v>7</v>
      </c>
      <c r="C18" s="5" t="s">
        <v>57</v>
      </c>
      <c r="D18" s="19">
        <v>501.3</v>
      </c>
      <c r="E18" s="20">
        <v>514.20000000000005</v>
      </c>
      <c r="F18" s="20">
        <v>535.9</v>
      </c>
      <c r="G18" s="21">
        <v>561.06100000000004</v>
      </c>
      <c r="H18" s="21">
        <v>585.32399999999996</v>
      </c>
      <c r="I18" s="21">
        <v>617.70799999999997</v>
      </c>
      <c r="J18" s="21">
        <v>613.25</v>
      </c>
      <c r="K18" s="21">
        <v>637.17499999999995</v>
      </c>
      <c r="L18" s="2">
        <f>$M$2*D18</f>
        <v>125.325</v>
      </c>
      <c r="M18" s="2">
        <f>$M$2*E18</f>
        <v>128.55000000000001</v>
      </c>
      <c r="N18" s="2">
        <f>$M$2*F18</f>
        <v>133.97499999999999</v>
      </c>
      <c r="O18" s="2">
        <f>$M$2*G18</f>
        <v>140.26525000000001</v>
      </c>
      <c r="P18" s="2">
        <f>$M$2*H18</f>
        <v>146.33099999999999</v>
      </c>
      <c r="Q18" s="2">
        <f>$M$2*I18</f>
        <v>154.42699999999999</v>
      </c>
      <c r="R18" s="2">
        <f>$M$2*J18</f>
        <v>153.3125</v>
      </c>
      <c r="S18" s="2">
        <f>$M$2*K18</f>
        <v>159.29374999999999</v>
      </c>
      <c r="T18" s="2"/>
      <c r="U18" s="22">
        <f>(M18-L18)/L18</f>
        <v>2.5733093955715207E-2</v>
      </c>
      <c r="V18" s="22">
        <f>(N18-M18)/M18</f>
        <v>4.2201478024114995E-2</v>
      </c>
      <c r="W18" s="22">
        <f>(O18-N18)/N18</f>
        <v>4.6950923679791118E-2</v>
      </c>
      <c r="X18" s="22">
        <f>(P18-O18)/O18</f>
        <v>4.3244852164024801E-2</v>
      </c>
      <c r="Y18" s="22">
        <f>(Q18-P18)/P18</f>
        <v>5.5326622520176887E-2</v>
      </c>
      <c r="Z18" s="22">
        <f>(R18-Q18)/Q18</f>
        <v>-7.2170022081630321E-3</v>
      </c>
      <c r="AA18" s="22">
        <f>(S18-R18)/R18</f>
        <v>3.901345291479813E-2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"/>
      <c r="AS18" s="14">
        <f>U18/BM$8</f>
        <v>1.6898065030919651</v>
      </c>
      <c r="AT18" s="14">
        <f>V18/BN$8</f>
        <v>14.067159341371799</v>
      </c>
      <c r="AU18" s="14">
        <f>W18/BO$8</f>
        <v>-15.697258816943647</v>
      </c>
      <c r="AV18" s="14">
        <f>X18/BP$8</f>
        <v>4.8049835737805031</v>
      </c>
      <c r="AW18" s="14">
        <f>Y18/BQ$8</f>
        <v>11.164912424571696</v>
      </c>
      <c r="AX18" s="14">
        <f>Z18/BR$8</f>
        <v>2.4393467463590128</v>
      </c>
      <c r="AY18" s="14">
        <f>AA18/BS$8</f>
        <v>39.442600896857549</v>
      </c>
    </row>
    <row r="19" spans="2:51" x14ac:dyDescent="0.25">
      <c r="B19" s="4" t="s">
        <v>10</v>
      </c>
      <c r="C19" s="5" t="s">
        <v>16</v>
      </c>
      <c r="D19" s="19">
        <v>456.8</v>
      </c>
      <c r="E19" s="20">
        <v>480.4</v>
      </c>
      <c r="F19" s="20">
        <v>490.5</v>
      </c>
      <c r="G19" s="21">
        <v>462.22800000000001</v>
      </c>
      <c r="H19" s="21">
        <v>440.52100000000002</v>
      </c>
      <c r="I19" s="21">
        <v>472.113</v>
      </c>
      <c r="J19" s="21">
        <v>457.50900000000001</v>
      </c>
      <c r="K19" s="21">
        <v>462.072</v>
      </c>
      <c r="L19" s="2">
        <f>$M$2*D19</f>
        <v>114.2</v>
      </c>
      <c r="M19" s="2">
        <f>$M$2*E19</f>
        <v>120.1</v>
      </c>
      <c r="N19" s="2">
        <f>$M$2*F19</f>
        <v>122.625</v>
      </c>
      <c r="O19" s="2">
        <f>$M$2*G19</f>
        <v>115.557</v>
      </c>
      <c r="P19" s="2">
        <f>$M$2*H19</f>
        <v>110.13025</v>
      </c>
      <c r="Q19" s="2">
        <f>$M$2*I19</f>
        <v>118.02825</v>
      </c>
      <c r="R19" s="2">
        <f>$M$2*J19</f>
        <v>114.37725</v>
      </c>
      <c r="S19" s="2">
        <f>$M$2*K19</f>
        <v>115.518</v>
      </c>
      <c r="T19" s="2"/>
      <c r="U19" s="22">
        <f>(M19-L19)/L19</f>
        <v>5.1663747810858071E-2</v>
      </c>
      <c r="V19" s="22">
        <f>(N19-M19)/M19</f>
        <v>2.1024146544546259E-2</v>
      </c>
      <c r="W19" s="22">
        <f>(O19-N19)/N19</f>
        <v>-5.7639143730886834E-2</v>
      </c>
      <c r="X19" s="22">
        <f>(P19-O19)/O19</f>
        <v>-4.6961672594477172E-2</v>
      </c>
      <c r="Y19" s="22">
        <f>(Q19-P19)/P19</f>
        <v>7.171508282238527E-2</v>
      </c>
      <c r="Z19" s="22">
        <f>(R19-Q19)/Q19</f>
        <v>-3.0933272330988523E-2</v>
      </c>
      <c r="AA19" s="22">
        <f>(S19-R19)/R19</f>
        <v>9.9735742903418034E-3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"/>
      <c r="AS19" s="14">
        <f>U19/BM$8</f>
        <v>3.3925861062463465</v>
      </c>
      <c r="AT19" s="14">
        <f>V19/BN$8</f>
        <v>7.0080488481821535</v>
      </c>
      <c r="AU19" s="14">
        <f>W19/BO$8</f>
        <v>19.270687054026681</v>
      </c>
      <c r="AV19" s="14">
        <f>X19/BP$8</f>
        <v>-5.2179636216085417</v>
      </c>
      <c r="AW19" s="14">
        <f>Y19/BQ$8</f>
        <v>14.472103713557347</v>
      </c>
      <c r="AX19" s="14">
        <f>Z19/BR$8</f>
        <v>10.455446047873725</v>
      </c>
      <c r="AY19" s="14">
        <f>AA19/BS$8</f>
        <v>10.083283607534703</v>
      </c>
    </row>
    <row r="20" spans="2:51" x14ac:dyDescent="0.25">
      <c r="B20" s="4" t="s">
        <v>11</v>
      </c>
      <c r="C20" s="5" t="s">
        <v>55</v>
      </c>
      <c r="D20" s="19">
        <v>410.7</v>
      </c>
      <c r="E20" s="20">
        <v>406.7</v>
      </c>
      <c r="F20" s="20">
        <v>418.2</v>
      </c>
      <c r="G20" s="21">
        <v>430.74900000000002</v>
      </c>
      <c r="H20" s="21">
        <v>415.84100000000001</v>
      </c>
      <c r="I20" s="21">
        <v>435.70499999999998</v>
      </c>
      <c r="J20" s="21">
        <v>427.12400000000002</v>
      </c>
      <c r="K20" s="21">
        <v>447.59399999999999</v>
      </c>
      <c r="L20" s="2">
        <f>$M$2*D20</f>
        <v>102.675</v>
      </c>
      <c r="M20" s="2">
        <f>$M$2*E20</f>
        <v>101.675</v>
      </c>
      <c r="N20" s="2">
        <f>$M$2*F20</f>
        <v>104.55</v>
      </c>
      <c r="O20" s="2">
        <f>$M$2*G20</f>
        <v>107.68725000000001</v>
      </c>
      <c r="P20" s="2">
        <f>$M$2*H20</f>
        <v>103.96025</v>
      </c>
      <c r="Q20" s="2">
        <f>$M$2*I20</f>
        <v>108.92625</v>
      </c>
      <c r="R20" s="2">
        <f>$M$2*J20</f>
        <v>106.78100000000001</v>
      </c>
      <c r="S20" s="2">
        <f>$M$2*K20</f>
        <v>111.8985</v>
      </c>
      <c r="T20" s="2"/>
      <c r="U20" s="22">
        <f>(M20-L20)/L20</f>
        <v>-9.7394691989286589E-3</v>
      </c>
      <c r="V20" s="22">
        <f>(N20-M20)/M20</f>
        <v>2.8276370789279567E-2</v>
      </c>
      <c r="W20" s="22">
        <f>(O20-N20)/N20</f>
        <v>3.0007173601147862E-2</v>
      </c>
      <c r="X20" s="22">
        <f>(P20-O20)/O20</f>
        <v>-3.4609482552484194E-2</v>
      </c>
      <c r="Y20" s="22">
        <f>(Q20-P20)/P20</f>
        <v>4.7768257579218924E-2</v>
      </c>
      <c r="Z20" s="22">
        <f>(R20-Q20)/Q20</f>
        <v>-1.9694518079893416E-2</v>
      </c>
      <c r="AA20" s="22">
        <f>(S20-R20)/R20</f>
        <v>4.7925192684091671E-2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"/>
      <c r="AS20" s="14">
        <f>U20/BM$8</f>
        <v>-0.63955847739631522</v>
      </c>
      <c r="AT20" s="14">
        <f>V20/BN$8</f>
        <v>9.425456929759946</v>
      </c>
      <c r="AU20" s="14">
        <f>W20/BO$8</f>
        <v>-10.032398373983863</v>
      </c>
      <c r="AV20" s="14">
        <f>X20/BP$8</f>
        <v>-3.8454980613871084</v>
      </c>
      <c r="AW20" s="14">
        <f>Y20/BQ$8</f>
        <v>9.6396343794863792</v>
      </c>
      <c r="AX20" s="14">
        <f>Z20/BR$8</f>
        <v>6.6567471110037228</v>
      </c>
      <c r="AY20" s="14">
        <f>AA20/BS$8</f>
        <v>48.452369803612548</v>
      </c>
    </row>
    <row r="21" spans="2:51" x14ac:dyDescent="0.25">
      <c r="B21" s="4" t="s">
        <v>31</v>
      </c>
      <c r="C21" s="5" t="s">
        <v>32</v>
      </c>
      <c r="D21" s="19">
        <v>374.3</v>
      </c>
      <c r="E21" s="20">
        <v>368</v>
      </c>
      <c r="F21" s="20">
        <v>330</v>
      </c>
      <c r="G21" s="21">
        <v>268.375</v>
      </c>
      <c r="H21" s="21">
        <v>312.29300000000001</v>
      </c>
      <c r="I21" s="21">
        <v>312.31200000000001</v>
      </c>
      <c r="J21" s="21">
        <v>294.255</v>
      </c>
      <c r="K21" s="21">
        <v>327.34100000000001</v>
      </c>
      <c r="L21" s="2">
        <f>$M$2*D21</f>
        <v>93.575000000000003</v>
      </c>
      <c r="M21" s="2">
        <f>$M$2*E21</f>
        <v>92</v>
      </c>
      <c r="N21" s="2">
        <f>$M$2*F21</f>
        <v>82.5</v>
      </c>
      <c r="O21" s="2">
        <f>$M$2*G21</f>
        <v>67.09375</v>
      </c>
      <c r="P21" s="2">
        <f>$M$2*H21</f>
        <v>78.073250000000002</v>
      </c>
      <c r="Q21" s="2">
        <f>$M$2*I21</f>
        <v>78.078000000000003</v>
      </c>
      <c r="R21" s="2">
        <f>$M$2*J21</f>
        <v>73.563749999999999</v>
      </c>
      <c r="S21" s="2">
        <f>$M$2*K21</f>
        <v>81.835250000000002</v>
      </c>
      <c r="T21" s="2"/>
      <c r="U21" s="22">
        <f>(M21-L21)/L21</f>
        <v>-1.6831418648143231E-2</v>
      </c>
      <c r="V21" s="22">
        <f>(N21-M21)/M21</f>
        <v>-0.10326086956521739</v>
      </c>
      <c r="W21" s="22">
        <f>(O21-N21)/N21</f>
        <v>-0.18674242424242424</v>
      </c>
      <c r="X21" s="22">
        <f>(P21-O21)/O21</f>
        <v>0.16364415463437357</v>
      </c>
      <c r="Y21" s="22">
        <f>(Q21-P21)/P21</f>
        <v>6.0840300615144933E-5</v>
      </c>
      <c r="Z21" s="22">
        <f>(R21-Q21)/Q21</f>
        <v>-5.7817182817182865E-2</v>
      </c>
      <c r="AA21" s="22">
        <f>(S21-R21)/R21</f>
        <v>0.11243989057110335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"/>
      <c r="AS21" s="14">
        <f>U21/BM$8</f>
        <v>-1.1052631578947387</v>
      </c>
      <c r="AT21" s="14">
        <f>V21/BN$8</f>
        <v>-34.420289855072795</v>
      </c>
      <c r="AU21" s="14">
        <f>W21/BO$8</f>
        <v>62.434217171717762</v>
      </c>
      <c r="AV21" s="14">
        <f>X21/BP$8</f>
        <v>18.182683848263615</v>
      </c>
      <c r="AW21" s="14">
        <f>Y21/BQ$8</f>
        <v>1.2277572664136248E-2</v>
      </c>
      <c r="AX21" s="14">
        <f>Z21/BR$8</f>
        <v>19.542207792207069</v>
      </c>
      <c r="AY21" s="14">
        <f>AA21/BS$8</f>
        <v>113.6767293673758</v>
      </c>
    </row>
    <row r="22" spans="2:51" x14ac:dyDescent="0.25">
      <c r="B22" s="4" t="s">
        <v>37</v>
      </c>
      <c r="C22" s="5" t="s">
        <v>38</v>
      </c>
      <c r="D22" s="19">
        <v>287.39999999999998</v>
      </c>
      <c r="E22" s="20">
        <v>274.60000000000002</v>
      </c>
      <c r="F22" s="20">
        <v>280.89999999999998</v>
      </c>
      <c r="G22" s="21">
        <v>263.48899999999998</v>
      </c>
      <c r="H22" s="21">
        <v>265.50099999999998</v>
      </c>
      <c r="I22" s="21">
        <v>289.40899999999999</v>
      </c>
      <c r="J22" s="21">
        <v>295.28899999999999</v>
      </c>
      <c r="K22" s="21">
        <v>318.84399999999999</v>
      </c>
      <c r="L22" s="2">
        <f>$M$2*D22</f>
        <v>71.849999999999994</v>
      </c>
      <c r="M22" s="2">
        <f>$M$2*E22</f>
        <v>68.650000000000006</v>
      </c>
      <c r="N22" s="2">
        <f>$M$2*F22</f>
        <v>70.224999999999994</v>
      </c>
      <c r="O22" s="2">
        <f>$M$2*G22</f>
        <v>65.872249999999994</v>
      </c>
      <c r="P22" s="2">
        <f>$M$2*H22</f>
        <v>66.375249999999994</v>
      </c>
      <c r="Q22" s="2">
        <f>$M$2*I22</f>
        <v>72.352249999999998</v>
      </c>
      <c r="R22" s="2">
        <f>$M$2*J22</f>
        <v>73.822249999999997</v>
      </c>
      <c r="S22" s="2">
        <f>$M$2*K22</f>
        <v>79.710999999999999</v>
      </c>
      <c r="T22" s="2"/>
      <c r="U22" s="22">
        <f>(M22-L22)/L22</f>
        <v>-4.4537230340988013E-2</v>
      </c>
      <c r="V22" s="22">
        <f>(N22-M22)/M22</f>
        <v>2.2942461762563562E-2</v>
      </c>
      <c r="W22" s="22">
        <f>(O22-N22)/N22</f>
        <v>-6.1982912068351735E-2</v>
      </c>
      <c r="X22" s="22">
        <f>(P22-O22)/O22</f>
        <v>7.6359923943694072E-3</v>
      </c>
      <c r="Y22" s="22">
        <f>(Q22-P22)/P22</f>
        <v>9.0048625052259759E-2</v>
      </c>
      <c r="Z22" s="22">
        <f>(R22-Q22)/Q22</f>
        <v>2.0317267258447371E-2</v>
      </c>
      <c r="AA22" s="22">
        <f>(S22-R22)/R22</f>
        <v>7.976931074303481E-2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"/>
      <c r="AS22" s="14">
        <f>U22/BM$8</f>
        <v>-2.9246114590582128</v>
      </c>
      <c r="AT22" s="14">
        <f>V22/BN$8</f>
        <v>7.6474872541879266</v>
      </c>
      <c r="AU22" s="14">
        <f>W22/BO$8</f>
        <v>20.722953601519126</v>
      </c>
      <c r="AV22" s="14">
        <f>X22/BP$8</f>
        <v>0.8484435993743733</v>
      </c>
      <c r="AW22" s="14">
        <f>Y22/BQ$8</f>
        <v>18.171812535546021</v>
      </c>
      <c r="AX22" s="14">
        <f>Z22/BR$8</f>
        <v>-6.8672363333549518</v>
      </c>
      <c r="AY22" s="14">
        <f>AA22/BS$8</f>
        <v>80.646773161201324</v>
      </c>
    </row>
    <row r="23" spans="2:51" x14ac:dyDescent="0.25">
      <c r="B23" s="4" t="s">
        <v>58</v>
      </c>
      <c r="C23" s="5" t="s">
        <v>59</v>
      </c>
      <c r="D23" s="19">
        <v>280.8</v>
      </c>
      <c r="E23" s="20">
        <v>276.2</v>
      </c>
      <c r="F23" s="20">
        <v>282</v>
      </c>
      <c r="G23" s="21">
        <v>236.398</v>
      </c>
      <c r="H23" s="21">
        <v>249.608</v>
      </c>
      <c r="I23" s="21">
        <v>257.93200000000002</v>
      </c>
      <c r="J23" s="21">
        <v>260.70699999999999</v>
      </c>
      <c r="K23" s="21">
        <v>270.60899999999998</v>
      </c>
      <c r="L23" s="2">
        <f>$M$2*D23</f>
        <v>70.2</v>
      </c>
      <c r="M23" s="2">
        <f>$M$2*E23</f>
        <v>69.05</v>
      </c>
      <c r="N23" s="2">
        <f>$M$2*F23</f>
        <v>70.5</v>
      </c>
      <c r="O23" s="2">
        <f>$M$2*G23</f>
        <v>59.099499999999999</v>
      </c>
      <c r="P23" s="2">
        <f>$M$2*H23</f>
        <v>62.402000000000001</v>
      </c>
      <c r="Q23" s="2">
        <f>$M$2*I23</f>
        <v>64.483000000000004</v>
      </c>
      <c r="R23" s="2">
        <f>$M$2*J23</f>
        <v>65.176749999999998</v>
      </c>
      <c r="S23" s="2">
        <f>$M$2*K23</f>
        <v>67.652249999999995</v>
      </c>
      <c r="T23" s="2"/>
      <c r="U23" s="22">
        <f>(M23-L23)/L23</f>
        <v>-1.6381766381766461E-2</v>
      </c>
      <c r="V23" s="22">
        <f>(N23-M23)/M23</f>
        <v>2.099927588703842E-2</v>
      </c>
      <c r="W23" s="22">
        <f>(O23-N23)/N23</f>
        <v>-0.16170921985815603</v>
      </c>
      <c r="X23" s="22">
        <f>(P23-O23)/O23</f>
        <v>5.5880337397101534E-2</v>
      </c>
      <c r="Y23" s="22">
        <f>(Q23-P23)/P23</f>
        <v>3.3348290118906491E-2</v>
      </c>
      <c r="Z23" s="22">
        <f>(R23-Q23)/Q23</f>
        <v>1.0758649566552337E-2</v>
      </c>
      <c r="AA23" s="22">
        <f>(S23-R23)/R23</f>
        <v>3.7981335368823956E-2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"/>
      <c r="AS23" s="14">
        <f>U23/BM$8</f>
        <v>-1.0757359924026642</v>
      </c>
      <c r="AT23" s="14">
        <f>V23/BN$8</f>
        <v>6.9997586290128728</v>
      </c>
      <c r="AU23" s="14">
        <f>W23/BO$8</f>
        <v>54.064782505910678</v>
      </c>
      <c r="AV23" s="14">
        <f>X23/BP$8</f>
        <v>6.2089263774556871</v>
      </c>
      <c r="AW23" s="14">
        <f>Y23/BQ$8</f>
        <v>6.7296849459953298</v>
      </c>
      <c r="AX23" s="14">
        <f>Z23/BR$8</f>
        <v>-3.6364235534945522</v>
      </c>
      <c r="AY23" s="14">
        <f>AA23/BS$8</f>
        <v>38.399130057877748</v>
      </c>
    </row>
    <row r="24" spans="2:51" x14ac:dyDescent="0.25">
      <c r="B24" s="4" t="s">
        <v>41</v>
      </c>
      <c r="C24" s="5" t="s">
        <v>42</v>
      </c>
      <c r="D24" s="19">
        <v>254.3</v>
      </c>
      <c r="E24" s="20">
        <v>369.4</v>
      </c>
      <c r="F24" s="20">
        <v>386.6</v>
      </c>
      <c r="G24" s="21">
        <v>397.62200000000001</v>
      </c>
      <c r="H24" s="21">
        <v>416.40499999999997</v>
      </c>
      <c r="I24" s="21">
        <v>368.30700000000002</v>
      </c>
      <c r="J24" s="21">
        <v>352.24799999999999</v>
      </c>
      <c r="K24" s="21">
        <v>368.56700000000001</v>
      </c>
      <c r="L24" s="2">
        <f>$M$2*D24</f>
        <v>63.575000000000003</v>
      </c>
      <c r="M24" s="2">
        <f>$M$2*E24</f>
        <v>92.35</v>
      </c>
      <c r="N24" s="2">
        <f>$M$2*F24</f>
        <v>96.65</v>
      </c>
      <c r="O24" s="2">
        <f>$M$2*G24</f>
        <v>99.405500000000004</v>
      </c>
      <c r="P24" s="2">
        <f>$M$2*H24</f>
        <v>104.10124999999999</v>
      </c>
      <c r="Q24" s="2">
        <f>$M$2*I24</f>
        <v>92.076750000000004</v>
      </c>
      <c r="R24" s="2">
        <f>$M$2*J24</f>
        <v>88.061999999999998</v>
      </c>
      <c r="S24" s="2">
        <f>$M$2*K24</f>
        <v>92.141750000000002</v>
      </c>
      <c r="T24" s="2"/>
      <c r="U24" s="22">
        <f>(M24-L24)/L24</f>
        <v>0.45261502162799827</v>
      </c>
      <c r="V24" s="22">
        <f>(N24-M24)/M24</f>
        <v>4.6561992420140898E-2</v>
      </c>
      <c r="W24" s="22">
        <f>(O24-N24)/N24</f>
        <v>2.8510087946197596E-2</v>
      </c>
      <c r="X24" s="22">
        <f>(P24-O24)/O24</f>
        <v>4.7238331883044597E-2</v>
      </c>
      <c r="Y24" s="22">
        <f>(Q24-P24)/P24</f>
        <v>-0.11550773886000398</v>
      </c>
      <c r="Z24" s="22">
        <f>(R24-Q24)/Q24</f>
        <v>-4.3602212284860255E-2</v>
      </c>
      <c r="AA24" s="22">
        <f>(S24-R24)/R24</f>
        <v>4.6328155163407651E-2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"/>
      <c r="AS24" s="14">
        <f>U24/BM$8</f>
        <v>29.721719753571886</v>
      </c>
      <c r="AT24" s="14">
        <f>V24/BN$8</f>
        <v>15.520664140047113</v>
      </c>
      <c r="AU24" s="14">
        <f>W24/BO$8</f>
        <v>-9.531872736678821</v>
      </c>
      <c r="AV24" s="14">
        <f>X24/BP$8</f>
        <v>5.2487035425604782</v>
      </c>
      <c r="AW24" s="14">
        <f>Y24/BQ$8</f>
        <v>-23.309461701948806</v>
      </c>
      <c r="AX24" s="14">
        <f>Z24/BR$8</f>
        <v>14.737547752282209</v>
      </c>
      <c r="AY24" s="14">
        <f>AA24/BS$8</f>
        <v>46.837764870201141</v>
      </c>
    </row>
    <row r="25" spans="2:51" x14ac:dyDescent="0.25">
      <c r="B25" s="4" t="s">
        <v>70</v>
      </c>
      <c r="C25" s="5" t="s">
        <v>71</v>
      </c>
      <c r="D25" s="19">
        <v>248.3</v>
      </c>
      <c r="E25" s="20">
        <v>263.10000000000002</v>
      </c>
      <c r="F25" s="20">
        <v>250.3</v>
      </c>
      <c r="G25" s="21">
        <v>268.46100000000001</v>
      </c>
      <c r="H25" s="21">
        <v>273.08300000000003</v>
      </c>
      <c r="I25" s="21">
        <v>278.58699999999999</v>
      </c>
      <c r="J25" s="21">
        <v>282.702</v>
      </c>
      <c r="K25" s="21">
        <v>294.30500000000001</v>
      </c>
      <c r="L25" s="2">
        <f>$M$2*D25</f>
        <v>62.075000000000003</v>
      </c>
      <c r="M25" s="2">
        <f>$M$2*E25</f>
        <v>65.775000000000006</v>
      </c>
      <c r="N25" s="2">
        <f>$M$2*F25</f>
        <v>62.575000000000003</v>
      </c>
      <c r="O25" s="2">
        <f>$M$2*G25</f>
        <v>67.115250000000003</v>
      </c>
      <c r="P25" s="2">
        <f>$M$2*H25</f>
        <v>68.270750000000007</v>
      </c>
      <c r="Q25" s="2">
        <f>$M$2*I25</f>
        <v>69.646749999999997</v>
      </c>
      <c r="R25" s="2">
        <f>$M$2*J25</f>
        <v>70.6755</v>
      </c>
      <c r="S25" s="2">
        <f>$M$2*K25</f>
        <v>73.576250000000002</v>
      </c>
      <c r="T25" s="2"/>
      <c r="U25" s="22">
        <f>(M25-L25)/L25</f>
        <v>5.9605316149818809E-2</v>
      </c>
      <c r="V25" s="22">
        <f>(N25-M25)/M25</f>
        <v>-4.8650703154694074E-2</v>
      </c>
      <c r="W25" s="22">
        <f>(O25-N25)/N25</f>
        <v>7.2556931681981629E-2</v>
      </c>
      <c r="X25" s="22">
        <f>(P25-O25)/O25</f>
        <v>1.7216653443144495E-2</v>
      </c>
      <c r="Y25" s="22">
        <f>(Q25-P25)/P25</f>
        <v>2.0155044437039148E-2</v>
      </c>
      <c r="Z25" s="22">
        <f>(R25-Q25)/Q25</f>
        <v>1.4770969212490206E-2</v>
      </c>
      <c r="AA25" s="22">
        <f>(S25-R25)/R25</f>
        <v>4.1043218654272018E-2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"/>
      <c r="AS25" s="14">
        <f>U25/BM$8</f>
        <v>3.9140824271714352</v>
      </c>
      <c r="AT25" s="14">
        <f>V25/BN$8</f>
        <v>-16.216901051564847</v>
      </c>
      <c r="AU25" s="14">
        <f>W25/BO$8</f>
        <v>-24.258200825676088</v>
      </c>
      <c r="AV25" s="14">
        <f>X25/BP$8</f>
        <v>1.9129614936827097</v>
      </c>
      <c r="AW25" s="14">
        <f>Y25/BQ$8</f>
        <v>4.0672879673944999</v>
      </c>
      <c r="AX25" s="14">
        <f>Z25/BR$8</f>
        <v>-4.9925875938215007</v>
      </c>
      <c r="AY25" s="14">
        <f>AA25/BS$8</f>
        <v>41.494694059465473</v>
      </c>
    </row>
    <row r="26" spans="2:51" x14ac:dyDescent="0.25">
      <c r="B26" s="4" t="s">
        <v>64</v>
      </c>
      <c r="C26" s="5" t="s">
        <v>65</v>
      </c>
      <c r="D26" s="19">
        <v>244.3</v>
      </c>
      <c r="E26" s="20">
        <v>248</v>
      </c>
      <c r="F26" s="20">
        <v>240.2</v>
      </c>
      <c r="G26" s="21">
        <v>250.79599999999999</v>
      </c>
      <c r="H26" s="21">
        <v>263.81700000000001</v>
      </c>
      <c r="I26" s="21">
        <v>278.16300000000001</v>
      </c>
      <c r="J26" s="21">
        <v>283.21699999999998</v>
      </c>
      <c r="K26" s="21">
        <v>294.15300000000002</v>
      </c>
      <c r="L26" s="2">
        <f>$M$2*D26</f>
        <v>61.075000000000003</v>
      </c>
      <c r="M26" s="2">
        <f>$M$2*E26</f>
        <v>62</v>
      </c>
      <c r="N26" s="2">
        <f>$M$2*F26</f>
        <v>60.05</v>
      </c>
      <c r="O26" s="2">
        <f>$M$2*G26</f>
        <v>62.698999999999998</v>
      </c>
      <c r="P26" s="2">
        <f>$M$2*H26</f>
        <v>65.954250000000002</v>
      </c>
      <c r="Q26" s="2">
        <f>$M$2*I26</f>
        <v>69.540750000000003</v>
      </c>
      <c r="R26" s="2">
        <f>$M$2*J26</f>
        <v>70.804249999999996</v>
      </c>
      <c r="S26" s="2">
        <f>$M$2*K26</f>
        <v>73.538250000000005</v>
      </c>
      <c r="T26" s="2"/>
      <c r="U26" s="22">
        <f>(M26-L26)/L26</f>
        <v>1.5145313139582433E-2</v>
      </c>
      <c r="V26" s="22">
        <f>(N26-M26)/M26</f>
        <v>-3.1451612903225852E-2</v>
      </c>
      <c r="W26" s="22">
        <f>(O26-N26)/N26</f>
        <v>4.4113238967527078E-2</v>
      </c>
      <c r="X26" s="22">
        <f>(P26-O26)/O26</f>
        <v>5.1918690888211994E-2</v>
      </c>
      <c r="Y26" s="22">
        <f>(Q26-P26)/P26</f>
        <v>5.437860335004948E-2</v>
      </c>
      <c r="Z26" s="22">
        <f>(R26-Q26)/Q26</f>
        <v>1.8169202949349747E-2</v>
      </c>
      <c r="AA26" s="22">
        <f>(S26-R26)/R26</f>
        <v>3.8613501308184313E-2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"/>
      <c r="AS26" s="14">
        <f>U26/BM$8</f>
        <v>0.99454222949924642</v>
      </c>
      <c r="AT26" s="14">
        <f>V26/BN$8</f>
        <v>-10.48387096774205</v>
      </c>
      <c r="AU26" s="14">
        <f>W26/BO$8</f>
        <v>-14.74852622814336</v>
      </c>
      <c r="AV26" s="14">
        <f>X26/BP$8</f>
        <v>5.7687434320235189</v>
      </c>
      <c r="AW26" s="14">
        <f>Y26/BQ$8</f>
        <v>10.973602156039986</v>
      </c>
      <c r="AX26" s="14">
        <f>Z26/BR$8</f>
        <v>-6.1411905968799827</v>
      </c>
      <c r="AY26" s="14">
        <f>AA26/BS$8</f>
        <v>39.038249822571011</v>
      </c>
    </row>
    <row r="27" spans="2:51" x14ac:dyDescent="0.25">
      <c r="B27" s="4" t="s">
        <v>29</v>
      </c>
      <c r="C27" s="5" t="s">
        <v>30</v>
      </c>
      <c r="D27" s="19">
        <v>223.4</v>
      </c>
      <c r="E27" s="20">
        <v>231.2</v>
      </c>
      <c r="F27" s="20">
        <v>223.8</v>
      </c>
      <c r="G27" s="21">
        <v>193.57400000000001</v>
      </c>
      <c r="H27" s="21">
        <v>207.68100000000001</v>
      </c>
      <c r="I27" s="21">
        <v>220.38</v>
      </c>
      <c r="J27" s="21">
        <v>204.38499999999999</v>
      </c>
      <c r="K27" s="21">
        <v>205.982</v>
      </c>
      <c r="L27" s="2">
        <f>$M$2*D27</f>
        <v>55.85</v>
      </c>
      <c r="M27" s="2">
        <f>$M$2*E27</f>
        <v>57.8</v>
      </c>
      <c r="N27" s="2">
        <f>$M$2*F27</f>
        <v>55.95</v>
      </c>
      <c r="O27" s="2">
        <f>$M$2*G27</f>
        <v>48.393500000000003</v>
      </c>
      <c r="P27" s="2">
        <f>$M$2*H27</f>
        <v>51.920250000000003</v>
      </c>
      <c r="Q27" s="2">
        <f>$M$2*I27</f>
        <v>55.094999999999999</v>
      </c>
      <c r="R27" s="2">
        <f>$M$2*J27</f>
        <v>51.096249999999998</v>
      </c>
      <c r="S27" s="2">
        <f>$M$2*K27</f>
        <v>51.4955</v>
      </c>
      <c r="T27" s="2"/>
      <c r="U27" s="22">
        <f>(M27-L27)/L27</f>
        <v>3.4914950760966797E-2</v>
      </c>
      <c r="V27" s="22">
        <f>(N27-M27)/M27</f>
        <v>-3.2006920415224814E-2</v>
      </c>
      <c r="W27" s="22">
        <f>(O27-N27)/N27</f>
        <v>-0.13505808757819482</v>
      </c>
      <c r="X27" s="22">
        <f>(P27-O27)/O27</f>
        <v>7.2876522673499533E-2</v>
      </c>
      <c r="Y27" s="22">
        <f>(Q27-P27)/P27</f>
        <v>6.1146662429398854E-2</v>
      </c>
      <c r="Z27" s="22">
        <f>(R27-Q27)/Q27</f>
        <v>-7.2579181413921431E-2</v>
      </c>
      <c r="AA27" s="22">
        <f>(S27-R27)/R27</f>
        <v>7.8136849573109991E-3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"/>
      <c r="AS27" s="14">
        <f>U27/BM$8</f>
        <v>2.2927484333034864</v>
      </c>
      <c r="AT27" s="14">
        <f>V27/BN$8</f>
        <v>-10.668973471741706</v>
      </c>
      <c r="AU27" s="14">
        <f>W27/BO$8</f>
        <v>45.154420613643566</v>
      </c>
      <c r="AV27" s="14">
        <f>X27/BP$8</f>
        <v>8.0973914081665637</v>
      </c>
      <c r="AW27" s="14">
        <f>Y27/BQ$8</f>
        <v>12.33939647825269</v>
      </c>
      <c r="AX27" s="14">
        <f>Z27/BR$8</f>
        <v>24.531763317904517</v>
      </c>
      <c r="AY27" s="14">
        <f>AA27/BS$8</f>
        <v>7.8996354918407468</v>
      </c>
    </row>
    <row r="28" spans="2:51" x14ac:dyDescent="0.25">
      <c r="B28" s="4" t="s">
        <v>23</v>
      </c>
      <c r="C28" s="5" t="s">
        <v>24</v>
      </c>
      <c r="D28" s="19">
        <v>221.7</v>
      </c>
      <c r="E28" s="20">
        <v>234</v>
      </c>
      <c r="F28" s="20">
        <v>242.6</v>
      </c>
      <c r="G28" s="21">
        <v>215.59399999999999</v>
      </c>
      <c r="H28" s="21">
        <v>239.39500000000001</v>
      </c>
      <c r="I28" s="21">
        <v>265.85300000000001</v>
      </c>
      <c r="J28" s="21">
        <v>253.55799999999999</v>
      </c>
      <c r="K28" s="21">
        <v>264.37200000000001</v>
      </c>
      <c r="L28" s="2">
        <f>$M$2*D28</f>
        <v>55.424999999999997</v>
      </c>
      <c r="M28" s="2">
        <f>$M$2*E28</f>
        <v>58.5</v>
      </c>
      <c r="N28" s="2">
        <f>$M$2*F28</f>
        <v>60.65</v>
      </c>
      <c r="O28" s="2">
        <f>$M$2*G28</f>
        <v>53.898499999999999</v>
      </c>
      <c r="P28" s="2">
        <f>$M$2*H28</f>
        <v>59.848750000000003</v>
      </c>
      <c r="Q28" s="2">
        <f>$M$2*I28</f>
        <v>66.463250000000002</v>
      </c>
      <c r="R28" s="2">
        <f>$M$2*J28</f>
        <v>63.389499999999998</v>
      </c>
      <c r="S28" s="2">
        <f>$M$2*K28</f>
        <v>66.093000000000004</v>
      </c>
      <c r="T28" s="2"/>
      <c r="U28" s="22">
        <f>(M28-L28)/L28</f>
        <v>5.5480378890392479E-2</v>
      </c>
      <c r="V28" s="22">
        <f>(N28-M28)/M28</f>
        <v>3.6752136752136726E-2</v>
      </c>
      <c r="W28" s="22">
        <f>(O28-N28)/N28</f>
        <v>-0.11131904369332235</v>
      </c>
      <c r="X28" s="22">
        <f>(P28-O28)/O28</f>
        <v>0.11039732089019183</v>
      </c>
      <c r="Y28" s="22">
        <f>(Q28-P28)/P28</f>
        <v>0.11052026984690573</v>
      </c>
      <c r="Z28" s="22">
        <f>(R28-Q28)/Q28</f>
        <v>-4.6247362264108416E-2</v>
      </c>
      <c r="AA28" s="22">
        <f>(S28-R28)/R28</f>
        <v>4.2649019159324578E-2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"/>
      <c r="AS28" s="14">
        <f>U28/BM$8</f>
        <v>3.6432115471357727</v>
      </c>
      <c r="AT28" s="14">
        <f>V28/BN$8</f>
        <v>12.250712250712359</v>
      </c>
      <c r="AU28" s="14">
        <f>W28/BO$8</f>
        <v>37.21766694146779</v>
      </c>
      <c r="AV28" s="14">
        <f>X28/BP$8</f>
        <v>12.266368987799016</v>
      </c>
      <c r="AW28" s="14">
        <f>Y28/BQ$8</f>
        <v>22.302990455105576</v>
      </c>
      <c r="AX28" s="14">
        <f>Z28/BR$8</f>
        <v>15.631608445268053</v>
      </c>
      <c r="AY28" s="14">
        <f>AA28/BS$8</f>
        <v>43.118158370073473</v>
      </c>
    </row>
    <row r="29" spans="2:51" x14ac:dyDescent="0.25">
      <c r="B29" s="4" t="s">
        <v>21</v>
      </c>
      <c r="C29" s="5" t="s">
        <v>22</v>
      </c>
      <c r="D29" s="19">
        <v>208.7</v>
      </c>
      <c r="E29" s="20">
        <v>220</v>
      </c>
      <c r="F29" s="20">
        <v>208.6</v>
      </c>
      <c r="G29" s="21">
        <v>192.541</v>
      </c>
      <c r="H29" s="21">
        <v>272.70100000000002</v>
      </c>
      <c r="I29" s="21">
        <v>299.22399999999999</v>
      </c>
      <c r="J29" s="21">
        <v>304.04199999999997</v>
      </c>
      <c r="K29" s="21">
        <v>285</v>
      </c>
      <c r="L29" s="2">
        <f>$M$2*D29</f>
        <v>52.174999999999997</v>
      </c>
      <c r="M29" s="2">
        <f>$M$2*E29</f>
        <v>55</v>
      </c>
      <c r="N29" s="2">
        <f>$M$2*F29</f>
        <v>52.15</v>
      </c>
      <c r="O29" s="2">
        <f>$M$2*G29</f>
        <v>48.135249999999999</v>
      </c>
      <c r="P29" s="2">
        <f>$M$2*H29</f>
        <v>68.175250000000005</v>
      </c>
      <c r="Q29" s="2">
        <f>$M$2*I29</f>
        <v>74.805999999999997</v>
      </c>
      <c r="R29" s="2">
        <f>$M$2*J29</f>
        <v>76.010499999999993</v>
      </c>
      <c r="S29" s="2">
        <f>$M$2*K29</f>
        <v>71.25</v>
      </c>
      <c r="T29" s="2"/>
      <c r="U29" s="22">
        <f>(M29-L29)/L29</f>
        <v>5.4144705318639255E-2</v>
      </c>
      <c r="V29" s="22">
        <f>(N29-M29)/M29</f>
        <v>-5.1818181818181847E-2</v>
      </c>
      <c r="W29" s="22">
        <f>(O29-N29)/N29</f>
        <v>-7.6984659635666336E-2</v>
      </c>
      <c r="X29" s="22">
        <f>(P29-O29)/O29</f>
        <v>0.41632691219013107</v>
      </c>
      <c r="Y29" s="22">
        <f>(Q29-P29)/P29</f>
        <v>9.7260369415586911E-2</v>
      </c>
      <c r="Z29" s="22">
        <f>(R29-Q29)/Q29</f>
        <v>1.6101649600299386E-2</v>
      </c>
      <c r="AA29" s="22">
        <f>(S29-R29)/R29</f>
        <v>-6.2629505134159019E-2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"/>
      <c r="AS29" s="14">
        <f>U29/BM$8</f>
        <v>3.5555023159239778</v>
      </c>
      <c r="AT29" s="14">
        <f>V29/BN$8</f>
        <v>-17.272727272727447</v>
      </c>
      <c r="AU29" s="14">
        <f>W29/BO$8</f>
        <v>25.738537871524688</v>
      </c>
      <c r="AV29" s="14">
        <f>X29/BP$8</f>
        <v>46.258545798903164</v>
      </c>
      <c r="AW29" s="14">
        <f>Y29/BQ$8</f>
        <v>19.627142548065439</v>
      </c>
      <c r="AX29" s="14">
        <f>Z29/BR$8</f>
        <v>-5.4423575649009868</v>
      </c>
      <c r="AY29" s="14">
        <f>AA29/BS$8</f>
        <v>-63.318429690629372</v>
      </c>
    </row>
    <row r="30" spans="2:51" x14ac:dyDescent="0.25">
      <c r="B30" s="4" t="s">
        <v>62</v>
      </c>
      <c r="C30" s="5" t="s">
        <v>63</v>
      </c>
      <c r="D30" s="19">
        <v>200.8</v>
      </c>
      <c r="E30" s="20">
        <v>203.3</v>
      </c>
      <c r="F30" s="20">
        <v>230.7</v>
      </c>
      <c r="G30" s="21">
        <v>228.673</v>
      </c>
      <c r="H30" s="21">
        <v>239.13300000000001</v>
      </c>
      <c r="I30" s="21">
        <v>241.453</v>
      </c>
      <c r="J30" s="21">
        <v>250.196</v>
      </c>
      <c r="K30" s="21">
        <v>260.16500000000002</v>
      </c>
      <c r="L30" s="2">
        <f>$M$2*D30</f>
        <v>50.2</v>
      </c>
      <c r="M30" s="2">
        <f>$M$2*E30</f>
        <v>50.825000000000003</v>
      </c>
      <c r="N30" s="2">
        <f>$M$2*F30</f>
        <v>57.674999999999997</v>
      </c>
      <c r="O30" s="2">
        <f>$M$2*G30</f>
        <v>57.16825</v>
      </c>
      <c r="P30" s="2">
        <f>$M$2*H30</f>
        <v>59.783250000000002</v>
      </c>
      <c r="Q30" s="2">
        <f>$M$2*I30</f>
        <v>60.363250000000001</v>
      </c>
      <c r="R30" s="2">
        <f>$M$2*J30</f>
        <v>62.548999999999999</v>
      </c>
      <c r="S30" s="2">
        <f>$M$2*K30</f>
        <v>65.041250000000005</v>
      </c>
      <c r="T30" s="2"/>
      <c r="U30" s="22">
        <f>(M30-L30)/L30</f>
        <v>1.245019920318725E-2</v>
      </c>
      <c r="V30" s="22">
        <f>(N30-M30)/M30</f>
        <v>0.13477619281849471</v>
      </c>
      <c r="W30" s="22">
        <f>(O30-N30)/N30</f>
        <v>-8.7863025574338397E-3</v>
      </c>
      <c r="X30" s="22">
        <f>(P30-O30)/O30</f>
        <v>4.5742173321730188E-2</v>
      </c>
      <c r="Y30" s="22">
        <f>(Q30-P30)/P30</f>
        <v>9.7017141088849845E-3</v>
      </c>
      <c r="Z30" s="22">
        <f>(R30-Q30)/Q30</f>
        <v>3.6209945620886856E-2</v>
      </c>
      <c r="AA30" s="22">
        <f>(S30-R30)/R30</f>
        <v>3.9844761706821941E-2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"/>
      <c r="AS30" s="14">
        <f>U30/BM$8</f>
        <v>0.81756308100929609</v>
      </c>
      <c r="AT30" s="14">
        <f>V30/BN$8</f>
        <v>44.925397606165326</v>
      </c>
      <c r="AU30" s="14">
        <f>W30/BO$8</f>
        <v>2.9375538217020751</v>
      </c>
      <c r="AV30" s="14">
        <f>X30/BP$8</f>
        <v>5.082463702414433</v>
      </c>
      <c r="AW30" s="14">
        <f>Y30/BQ$8</f>
        <v>1.9578059071729899</v>
      </c>
      <c r="AX30" s="14">
        <f>Z30/BR$8</f>
        <v>-12.238961619859294</v>
      </c>
      <c r="AY30" s="14">
        <f>AA30/BS$8</f>
        <v>40.283054085593548</v>
      </c>
    </row>
    <row r="31" spans="2:51" x14ac:dyDescent="0.25">
      <c r="B31" s="4" t="s">
        <v>68</v>
      </c>
      <c r="C31" s="5" t="s">
        <v>69</v>
      </c>
      <c r="D31" s="19">
        <v>189.9</v>
      </c>
      <c r="E31" s="20">
        <v>192.7</v>
      </c>
      <c r="F31" s="20">
        <v>183.8</v>
      </c>
      <c r="G31" s="21">
        <v>206.52699999999999</v>
      </c>
      <c r="H31" s="21">
        <v>212.29499999999999</v>
      </c>
      <c r="I31" s="21">
        <v>224.39099999999999</v>
      </c>
      <c r="J31" s="21">
        <v>232.72900000000001</v>
      </c>
      <c r="K31" s="21">
        <v>239.36099999999999</v>
      </c>
      <c r="L31" s="2">
        <f>$M$2*D31</f>
        <v>47.475000000000001</v>
      </c>
      <c r="M31" s="2">
        <f>$M$2*E31</f>
        <v>48.174999999999997</v>
      </c>
      <c r="N31" s="2">
        <f>$M$2*F31</f>
        <v>45.95</v>
      </c>
      <c r="O31" s="2">
        <f>$M$2*G31</f>
        <v>51.631749999999997</v>
      </c>
      <c r="P31" s="2">
        <f>$M$2*H31</f>
        <v>53.073749999999997</v>
      </c>
      <c r="Q31" s="2">
        <f>$M$2*I31</f>
        <v>56.097749999999998</v>
      </c>
      <c r="R31" s="2">
        <f>$M$2*J31</f>
        <v>58.182250000000003</v>
      </c>
      <c r="S31" s="2">
        <f>$M$2*K31</f>
        <v>59.840249999999997</v>
      </c>
      <c r="T31" s="2"/>
      <c r="U31" s="22">
        <f>(M31-L31)/L31</f>
        <v>1.474460242232745E-2</v>
      </c>
      <c r="V31" s="22">
        <f>(N31-M31)/M31</f>
        <v>-4.618578100674612E-2</v>
      </c>
      <c r="W31" s="22">
        <f>(O31-N31)/N31</f>
        <v>0.12365070729053304</v>
      </c>
      <c r="X31" s="22">
        <f>(P31-O31)/O31</f>
        <v>2.7928551714787902E-2</v>
      </c>
      <c r="Y31" s="22">
        <f>(Q31-P31)/P31</f>
        <v>5.6977319296262298E-2</v>
      </c>
      <c r="Z31" s="22">
        <f>(R31-Q31)/Q31</f>
        <v>3.7158353053375684E-2</v>
      </c>
      <c r="AA31" s="22">
        <f>(S31-R31)/R31</f>
        <v>2.8496663501325473E-2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"/>
      <c r="AS31" s="14">
        <f>U31/BM$8</f>
        <v>0.96822889239950249</v>
      </c>
      <c r="AT31" s="14">
        <f>V31/BN$8</f>
        <v>-15.395260335582186</v>
      </c>
      <c r="AU31" s="14">
        <f>W31/BO$8</f>
        <v>-41.340553137468603</v>
      </c>
      <c r="AV31" s="14">
        <f>X31/BP$8</f>
        <v>3.103172412754192</v>
      </c>
      <c r="AW31" s="14">
        <f>Y31/BQ$8</f>
        <v>11.498023033985731</v>
      </c>
      <c r="AX31" s="14">
        <f>Z31/BR$8</f>
        <v>-12.559523332040506</v>
      </c>
      <c r="AY31" s="14">
        <f>AA31/BS$8</f>
        <v>28.810126799837597</v>
      </c>
    </row>
    <row r="32" spans="2:51" x14ac:dyDescent="0.25">
      <c r="B32" s="4" t="s">
        <v>19</v>
      </c>
      <c r="C32" s="5" t="s">
        <v>20</v>
      </c>
      <c r="D32" s="19">
        <v>182.1</v>
      </c>
      <c r="E32" s="20">
        <v>182.3</v>
      </c>
      <c r="F32" s="20">
        <v>179.4</v>
      </c>
      <c r="G32" s="21">
        <v>158.55199999999999</v>
      </c>
      <c r="H32" s="21">
        <v>162.41200000000001</v>
      </c>
      <c r="I32" s="21">
        <v>168.55</v>
      </c>
      <c r="J32" s="21">
        <v>153.964</v>
      </c>
      <c r="K32" s="21">
        <v>157.018</v>
      </c>
      <c r="L32" s="2">
        <f>$M$2*D32</f>
        <v>45.524999999999999</v>
      </c>
      <c r="M32" s="2">
        <f>$M$2*E32</f>
        <v>45.575000000000003</v>
      </c>
      <c r="N32" s="2">
        <f>$M$2*F32</f>
        <v>44.85</v>
      </c>
      <c r="O32" s="2">
        <f>$M$2*G32</f>
        <v>39.637999999999998</v>
      </c>
      <c r="P32" s="2">
        <f>$M$2*H32</f>
        <v>40.603000000000002</v>
      </c>
      <c r="Q32" s="2">
        <f>$M$2*I32</f>
        <v>42.137500000000003</v>
      </c>
      <c r="R32" s="2">
        <f>$M$2*J32</f>
        <v>38.491</v>
      </c>
      <c r="S32" s="2">
        <f>$M$2*K32</f>
        <v>39.2545</v>
      </c>
      <c r="T32" s="2"/>
      <c r="U32" s="22">
        <f>(M32-L32)/L32</f>
        <v>1.0982976386601706E-3</v>
      </c>
      <c r="V32" s="22">
        <f>(N32-M32)/M32</f>
        <v>-1.5907844212836014E-2</v>
      </c>
      <c r="W32" s="22">
        <f>(O32-N32)/N32</f>
        <v>-0.11620958751393541</v>
      </c>
      <c r="X32" s="22">
        <f>(P32-O32)/O32</f>
        <v>2.4345325192996706E-2</v>
      </c>
      <c r="Y32" s="22">
        <f>(Q32-P32)/P32</f>
        <v>3.7792773932960648E-2</v>
      </c>
      <c r="Z32" s="22">
        <f>(R32-Q32)/Q32</f>
        <v>-8.6538119252447421E-2</v>
      </c>
      <c r="AA32" s="22">
        <f>(S32-R32)/R32</f>
        <v>1.9835805772778065E-2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"/>
      <c r="AS32" s="14">
        <f>U32/BM$8</f>
        <v>7.2121544938684529E-2</v>
      </c>
      <c r="AT32" s="14">
        <f>V32/BN$8</f>
        <v>-5.3026147376120552</v>
      </c>
      <c r="AU32" s="14">
        <f>W32/BO$8</f>
        <v>38.852738758826106</v>
      </c>
      <c r="AV32" s="14">
        <f>X32/BP$8</f>
        <v>2.7050361325551724</v>
      </c>
      <c r="AW32" s="14">
        <f>Y32/BQ$8</f>
        <v>7.6265817796714588</v>
      </c>
      <c r="AX32" s="14">
        <f>Z32/BR$8</f>
        <v>29.249884307326123</v>
      </c>
      <c r="AY32" s="14">
        <f>AA32/BS$8</f>
        <v>20.053999636276913</v>
      </c>
    </row>
    <row r="33" spans="2:51" x14ac:dyDescent="0.25">
      <c r="B33" s="4" t="s">
        <v>27</v>
      </c>
      <c r="C33" s="5" t="s">
        <v>28</v>
      </c>
      <c r="D33" s="19">
        <v>167.4</v>
      </c>
      <c r="E33" s="20">
        <v>173.1</v>
      </c>
      <c r="F33" s="20">
        <v>169.9</v>
      </c>
      <c r="G33" s="21">
        <v>146.9</v>
      </c>
      <c r="H33" s="21">
        <v>153.846</v>
      </c>
      <c r="I33" s="21">
        <v>170.09100000000001</v>
      </c>
      <c r="J33" s="21">
        <v>153.66499999999999</v>
      </c>
      <c r="K33" s="21">
        <v>156.392</v>
      </c>
      <c r="L33" s="2">
        <f>$M$2*D33</f>
        <v>41.85</v>
      </c>
      <c r="M33" s="2">
        <f>$M$2*E33</f>
        <v>43.274999999999999</v>
      </c>
      <c r="N33" s="2">
        <f>$M$2*F33</f>
        <v>42.475000000000001</v>
      </c>
      <c r="O33" s="2">
        <f>$M$2*G33</f>
        <v>36.725000000000001</v>
      </c>
      <c r="P33" s="2">
        <f>$M$2*H33</f>
        <v>38.461500000000001</v>
      </c>
      <c r="Q33" s="2">
        <f>$M$2*I33</f>
        <v>42.522750000000002</v>
      </c>
      <c r="R33" s="2">
        <f>$M$2*J33</f>
        <v>38.416249999999998</v>
      </c>
      <c r="S33" s="2">
        <f>$M$2*K33</f>
        <v>39.097999999999999</v>
      </c>
      <c r="T33" s="2"/>
      <c r="U33" s="22">
        <f>(M33-L33)/L33</f>
        <v>3.4050179211469467E-2</v>
      </c>
      <c r="V33" s="22">
        <f>(N33-M33)/M33</f>
        <v>-1.8486424032351179E-2</v>
      </c>
      <c r="W33" s="22">
        <f>(O33-N33)/N33</f>
        <v>-0.13537374926427309</v>
      </c>
      <c r="X33" s="22">
        <f>(P33-O33)/O33</f>
        <v>4.7283866575901959E-2</v>
      </c>
      <c r="Y33" s="22">
        <f>(Q33-P33)/P33</f>
        <v>0.10559260559260562</v>
      </c>
      <c r="Z33" s="22">
        <f>(R33-Q33)/Q33</f>
        <v>-9.6571835076517953E-2</v>
      </c>
      <c r="AA33" s="22">
        <f>(S33-R33)/R33</f>
        <v>1.7746396381739523E-2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"/>
      <c r="AS33" s="14">
        <f>U33/BM$8</f>
        <v>2.2359617682198283</v>
      </c>
      <c r="AT33" s="14">
        <f>V33/BN$8</f>
        <v>-6.162141344117118</v>
      </c>
      <c r="AU33" s="14">
        <f>W33/BO$8</f>
        <v>45.25995683735573</v>
      </c>
      <c r="AV33" s="14">
        <f>X33/BP$8</f>
        <v>5.2537629528779624</v>
      </c>
      <c r="AW33" s="14">
        <f>Y33/BQ$8</f>
        <v>21.308587808587816</v>
      </c>
      <c r="AX33" s="14">
        <f>Z33/BR$8</f>
        <v>32.641280255861837</v>
      </c>
      <c r="AY33" s="14">
        <f>AA33/BS$8</f>
        <v>17.941606741937129</v>
      </c>
    </row>
    <row r="34" spans="2:51" x14ac:dyDescent="0.25">
      <c r="B34" s="4" t="s">
        <v>35</v>
      </c>
      <c r="C34" s="5" t="s">
        <v>36</v>
      </c>
      <c r="D34" s="19">
        <v>162.1</v>
      </c>
      <c r="E34" s="20">
        <v>159.80000000000001</v>
      </c>
      <c r="F34" s="20">
        <v>160.80000000000001</v>
      </c>
      <c r="G34" s="21">
        <v>131.374</v>
      </c>
      <c r="H34" s="21">
        <v>127.568</v>
      </c>
      <c r="I34" s="21">
        <v>146.339</v>
      </c>
      <c r="J34" s="21">
        <v>142.422</v>
      </c>
      <c r="K34" s="21">
        <v>143.28700000000001</v>
      </c>
      <c r="L34" s="2">
        <f>$M$2*D34</f>
        <v>40.524999999999999</v>
      </c>
      <c r="M34" s="2">
        <f>$M$2*E34</f>
        <v>39.950000000000003</v>
      </c>
      <c r="N34" s="2">
        <f>$M$2*F34</f>
        <v>40.200000000000003</v>
      </c>
      <c r="O34" s="2">
        <f>$M$2*G34</f>
        <v>32.843499999999999</v>
      </c>
      <c r="P34" s="2">
        <f>$M$2*H34</f>
        <v>31.891999999999999</v>
      </c>
      <c r="Q34" s="2">
        <f>$M$2*I34</f>
        <v>36.58475</v>
      </c>
      <c r="R34" s="2">
        <f>$M$2*J34</f>
        <v>35.605499999999999</v>
      </c>
      <c r="S34" s="2">
        <f>$M$2*K34</f>
        <v>35.821750000000002</v>
      </c>
      <c r="T34" s="2"/>
      <c r="U34" s="22">
        <f>(M34-L34)/L34</f>
        <v>-1.4188772362738945E-2</v>
      </c>
      <c r="V34" s="22">
        <f>(N34-M34)/M34</f>
        <v>6.2578222778473091E-3</v>
      </c>
      <c r="W34" s="22">
        <f>(O34-N34)/N34</f>
        <v>-0.18299751243781104</v>
      </c>
      <c r="X34" s="22">
        <f>(P34-O34)/O34</f>
        <v>-2.8970724800949942E-2</v>
      </c>
      <c r="Y34" s="22">
        <f>(Q34-P34)/P34</f>
        <v>0.14714505205067102</v>
      </c>
      <c r="Z34" s="22">
        <f>(R34-Q34)/Q34</f>
        <v>-2.6766617238056852E-2</v>
      </c>
      <c r="AA34" s="22">
        <f>(S34-R34)/R34</f>
        <v>6.0734998806364826E-3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"/>
      <c r="AS34" s="14">
        <f>U34/BM$8</f>
        <v>-0.9317293851531907</v>
      </c>
      <c r="AT34" s="14">
        <f>V34/BN$8</f>
        <v>2.0859407592824564</v>
      </c>
      <c r="AU34" s="14">
        <f>W34/BO$8</f>
        <v>61.18216832504207</v>
      </c>
      <c r="AV34" s="14">
        <f>X34/BP$8</f>
        <v>-3.218969422327751</v>
      </c>
      <c r="AW34" s="14">
        <f>Y34/BQ$8</f>
        <v>29.693871503825413</v>
      </c>
      <c r="AX34" s="14">
        <f>Z34/BR$8</f>
        <v>9.0471166264628735</v>
      </c>
      <c r="AY34" s="14">
        <f>AA34/BS$8</f>
        <v>6.1403083793229607</v>
      </c>
    </row>
    <row r="35" spans="2:51" x14ac:dyDescent="0.25">
      <c r="B35" s="4" t="s">
        <v>43</v>
      </c>
      <c r="C35" s="5" t="s">
        <v>44</v>
      </c>
      <c r="D35" s="19">
        <v>158.1</v>
      </c>
      <c r="E35" s="20">
        <v>166.4</v>
      </c>
      <c r="F35" s="20">
        <v>173.1</v>
      </c>
      <c r="G35" s="21">
        <v>160.667</v>
      </c>
      <c r="H35" s="21">
        <v>163.292</v>
      </c>
      <c r="I35" s="21">
        <v>163.19900000000001</v>
      </c>
      <c r="J35" s="21">
        <v>156.078</v>
      </c>
      <c r="K35" s="21">
        <v>160.69</v>
      </c>
      <c r="L35" s="2">
        <f>$M$2*D35</f>
        <v>39.524999999999999</v>
      </c>
      <c r="M35" s="2">
        <f>$M$2*E35</f>
        <v>41.6</v>
      </c>
      <c r="N35" s="2">
        <f>$M$2*F35</f>
        <v>43.274999999999999</v>
      </c>
      <c r="O35" s="2">
        <f>$M$2*G35</f>
        <v>40.16675</v>
      </c>
      <c r="P35" s="2">
        <f>$M$2*H35</f>
        <v>40.823</v>
      </c>
      <c r="Q35" s="2">
        <f>$M$2*I35</f>
        <v>40.799750000000003</v>
      </c>
      <c r="R35" s="2">
        <f>$M$2*J35</f>
        <v>39.019500000000001</v>
      </c>
      <c r="S35" s="2">
        <f>$M$2*K35</f>
        <v>40.172499999999999</v>
      </c>
      <c r="T35" s="2"/>
      <c r="U35" s="22">
        <f>(M35-L35)/L35</f>
        <v>5.2498418722327717E-2</v>
      </c>
      <c r="V35" s="22">
        <f>(N35-M35)/M35</f>
        <v>4.026442307692301E-2</v>
      </c>
      <c r="W35" s="22">
        <f>(O35-N35)/N35</f>
        <v>-7.1825534373194652E-2</v>
      </c>
      <c r="X35" s="22">
        <f>(P35-O35)/O35</f>
        <v>1.6338140377302121E-2</v>
      </c>
      <c r="Y35" s="22">
        <f>(Q35-P35)/P35</f>
        <v>-5.6953188153730319E-4</v>
      </c>
      <c r="Z35" s="22">
        <f>(R35-Q35)/Q35</f>
        <v>-4.36338457956238E-2</v>
      </c>
      <c r="AA35" s="22">
        <f>(S35-R35)/R35</f>
        <v>2.9549327900152453E-2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"/>
      <c r="AS35" s="14">
        <f>U35/BM$8</f>
        <v>3.4473961627661867</v>
      </c>
      <c r="AT35" s="14">
        <f>V35/BN$8</f>
        <v>13.421474358974464</v>
      </c>
      <c r="AU35" s="14">
        <f>W35/BO$8</f>
        <v>24.013670325438309</v>
      </c>
      <c r="AV35" s="14">
        <f>X35/BP$8</f>
        <v>1.8153489308113353</v>
      </c>
      <c r="AW35" s="14">
        <f>Y35/BQ$8</f>
        <v>-0.11493153369422779</v>
      </c>
      <c r="AX35" s="14">
        <f>Z35/BR$8</f>
        <v>14.748239878920288</v>
      </c>
      <c r="AY35" s="14">
        <f>AA35/BS$8</f>
        <v>29.874370507051584</v>
      </c>
    </row>
    <row r="36" spans="2:51" x14ac:dyDescent="0.25">
      <c r="B36" s="4" t="s">
        <v>48</v>
      </c>
      <c r="C36" s="5" t="s">
        <v>49</v>
      </c>
      <c r="D36" s="19">
        <v>148.1</v>
      </c>
      <c r="E36" s="20">
        <v>146.69999999999999</v>
      </c>
      <c r="F36" s="20">
        <v>144.4</v>
      </c>
      <c r="G36" s="21">
        <v>150.46100000000001</v>
      </c>
      <c r="H36" s="21">
        <v>164.99100000000001</v>
      </c>
      <c r="I36" s="21">
        <v>172.41</v>
      </c>
      <c r="J36" s="21">
        <v>168.304</v>
      </c>
      <c r="K36" s="21">
        <v>167.88300000000001</v>
      </c>
      <c r="L36" s="2">
        <f>$M$2*D36</f>
        <v>37.024999999999999</v>
      </c>
      <c r="M36" s="2">
        <f>$M$2*E36</f>
        <v>36.674999999999997</v>
      </c>
      <c r="N36" s="2">
        <f>$M$2*F36</f>
        <v>36.1</v>
      </c>
      <c r="O36" s="2">
        <f>$M$2*G36</f>
        <v>37.615250000000003</v>
      </c>
      <c r="P36" s="2">
        <f>$M$2*H36</f>
        <v>41.247750000000003</v>
      </c>
      <c r="Q36" s="2">
        <f>$M$2*I36</f>
        <v>43.102499999999999</v>
      </c>
      <c r="R36" s="2">
        <f>$M$2*J36</f>
        <v>42.076000000000001</v>
      </c>
      <c r="S36" s="2">
        <f>$M$2*K36</f>
        <v>41.970750000000002</v>
      </c>
      <c r="T36" s="2"/>
      <c r="U36" s="22">
        <f>(M36-L36)/L36</f>
        <v>-9.4530722484807948E-3</v>
      </c>
      <c r="V36" s="22">
        <f>(N36-M36)/M36</f>
        <v>-1.5678254942058507E-2</v>
      </c>
      <c r="W36" s="22">
        <f>(O36-N36)/N36</f>
        <v>4.1973684210526364E-2</v>
      </c>
      <c r="X36" s="22">
        <f>(P36-O36)/O36</f>
        <v>9.6569875250064802E-2</v>
      </c>
      <c r="Y36" s="22">
        <f>(Q36-P36)/P36</f>
        <v>4.4966089059403129E-2</v>
      </c>
      <c r="Z36" s="22">
        <f>(R36-Q36)/Q36</f>
        <v>-2.3815323937126584E-2</v>
      </c>
      <c r="AA36" s="22">
        <f>(S36-R36)/R36</f>
        <v>-2.5014259910637435E-3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"/>
      <c r="AS36" s="14">
        <f>U36/BM$8</f>
        <v>-0.6207517443169055</v>
      </c>
      <c r="AT36" s="14">
        <f>V36/BN$8</f>
        <v>-5.2260849806862186</v>
      </c>
      <c r="AU36" s="14">
        <f>W36/BO$8</f>
        <v>-14.033201754386115</v>
      </c>
      <c r="AV36" s="14">
        <f>X36/BP$8</f>
        <v>10.729986138896022</v>
      </c>
      <c r="AW36" s="14">
        <f>Y36/BQ$8</f>
        <v>9.0741567721875516</v>
      </c>
      <c r="AX36" s="14">
        <f>Z36/BR$8</f>
        <v>8.0495794907484814</v>
      </c>
      <c r="AY36" s="14">
        <f>AA36/BS$8</f>
        <v>-2.5289416769652293</v>
      </c>
    </row>
    <row r="37" spans="2:51" x14ac:dyDescent="0.25">
      <c r="B37" s="4" t="s">
        <v>66</v>
      </c>
      <c r="C37" s="5" t="s">
        <v>67</v>
      </c>
      <c r="D37" s="19">
        <v>147.30000000000001</v>
      </c>
      <c r="E37" s="20">
        <v>149.6</v>
      </c>
      <c r="F37" s="20">
        <v>158.1</v>
      </c>
      <c r="G37" s="21">
        <v>162.733</v>
      </c>
      <c r="H37" s="21">
        <v>164.28100000000001</v>
      </c>
      <c r="I37" s="21">
        <v>167.184</v>
      </c>
      <c r="J37" s="21">
        <v>170.35900000000001</v>
      </c>
      <c r="K37" s="21">
        <v>178.672</v>
      </c>
      <c r="L37" s="2">
        <f>$M$2*D37</f>
        <v>36.825000000000003</v>
      </c>
      <c r="M37" s="2">
        <f>$M$2*E37</f>
        <v>37.4</v>
      </c>
      <c r="N37" s="2">
        <f>$M$2*F37</f>
        <v>39.524999999999999</v>
      </c>
      <c r="O37" s="2">
        <f>$M$2*G37</f>
        <v>40.683250000000001</v>
      </c>
      <c r="P37" s="2">
        <f>$M$2*H37</f>
        <v>41.070250000000001</v>
      </c>
      <c r="Q37" s="2">
        <f>$M$2*I37</f>
        <v>41.795999999999999</v>
      </c>
      <c r="R37" s="2">
        <f>$M$2*J37</f>
        <v>42.589750000000002</v>
      </c>
      <c r="S37" s="2">
        <f>$M$2*K37</f>
        <v>44.667999999999999</v>
      </c>
      <c r="T37" s="2"/>
      <c r="U37" s="22">
        <f>(M37-L37)/L37</f>
        <v>1.5614392396469673E-2</v>
      </c>
      <c r="V37" s="22">
        <f>(N37-M37)/M37</f>
        <v>5.6818181818181823E-2</v>
      </c>
      <c r="W37" s="22">
        <f>(O37-N37)/N37</f>
        <v>2.9304237824161986E-2</v>
      </c>
      <c r="X37" s="22">
        <f>(P37-O37)/O37</f>
        <v>9.5125143640196006E-3</v>
      </c>
      <c r="Y37" s="22">
        <f>(Q37-P37)/P37</f>
        <v>1.7670941861809897E-2</v>
      </c>
      <c r="Z37" s="22">
        <f>(R37-Q37)/Q37</f>
        <v>1.8991051775289571E-2</v>
      </c>
      <c r="AA37" s="22">
        <f>(S37-R37)/R37</f>
        <v>4.8796952318339436E-2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"/>
      <c r="AS37" s="14">
        <f>U37/BM$8</f>
        <v>1.0253451007015084</v>
      </c>
      <c r="AT37" s="14">
        <f>V37/BN$8</f>
        <v>18.939393939394122</v>
      </c>
      <c r="AU37" s="14">
        <f>W37/BO$8</f>
        <v>-9.7973835125449167</v>
      </c>
      <c r="AV37" s="14">
        <f>X37/BP$8</f>
        <v>1.0569460404466156</v>
      </c>
      <c r="AW37" s="14">
        <f>Y37/BQ$8</f>
        <v>3.5659960677132374</v>
      </c>
      <c r="AX37" s="14">
        <f>Z37/BR$8</f>
        <v>-6.4189755000476323</v>
      </c>
      <c r="AY37" s="14">
        <f>AA37/BS$8</f>
        <v>49.333718793836965</v>
      </c>
    </row>
    <row r="38" spans="2:51" x14ac:dyDescent="0.25">
      <c r="B38" s="4" t="s">
        <v>39</v>
      </c>
      <c r="C38" s="5" t="s">
        <v>40</v>
      </c>
      <c r="D38" s="19">
        <v>140.4</v>
      </c>
      <c r="E38" s="20">
        <v>149.80000000000001</v>
      </c>
      <c r="F38" s="20">
        <v>152.1</v>
      </c>
      <c r="G38" s="21">
        <v>151.53299999999999</v>
      </c>
      <c r="H38" s="21">
        <v>150.27099999999999</v>
      </c>
      <c r="I38" s="21">
        <v>165.643</v>
      </c>
      <c r="J38" s="21">
        <v>159.17699999999999</v>
      </c>
      <c r="K38" s="21">
        <v>161.946</v>
      </c>
      <c r="L38" s="2">
        <f>$M$2*D38</f>
        <v>35.1</v>
      </c>
      <c r="M38" s="2">
        <f>$M$2*E38</f>
        <v>37.450000000000003</v>
      </c>
      <c r="N38" s="2">
        <f>$M$2*F38</f>
        <v>38.024999999999999</v>
      </c>
      <c r="O38" s="2">
        <f>$M$2*G38</f>
        <v>37.883249999999997</v>
      </c>
      <c r="P38" s="2">
        <f>$M$2*H38</f>
        <v>37.567749999999997</v>
      </c>
      <c r="Q38" s="2">
        <f>$M$2*I38</f>
        <v>41.41075</v>
      </c>
      <c r="R38" s="2">
        <f>$M$2*J38</f>
        <v>39.794249999999998</v>
      </c>
      <c r="S38" s="2">
        <f>$M$2*K38</f>
        <v>40.486499999999999</v>
      </c>
      <c r="T38" s="2"/>
      <c r="U38" s="22">
        <f>(M38-L38)/L38</f>
        <v>6.6951566951566996E-2</v>
      </c>
      <c r="V38" s="22">
        <f>(N38-M38)/M38</f>
        <v>1.5353805073431127E-2</v>
      </c>
      <c r="W38" s="22">
        <f>(O38-N38)/N38</f>
        <v>-3.7278106508876218E-3</v>
      </c>
      <c r="X38" s="22">
        <f>(P38-O38)/O38</f>
        <v>-8.3282189358093658E-3</v>
      </c>
      <c r="Y38" s="22">
        <f>(Q38-P38)/P38</f>
        <v>0.10229518669603593</v>
      </c>
      <c r="Z38" s="22">
        <f>(R38-Q38)/Q38</f>
        <v>-3.9035757623322495E-2</v>
      </c>
      <c r="AA38" s="22">
        <f>(S38-R38)/R38</f>
        <v>1.7395729282496879E-2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"/>
      <c r="AS38" s="14">
        <f>U38/BM$8</f>
        <v>4.3964862298195655</v>
      </c>
      <c r="AT38" s="14">
        <f>V38/BN$8</f>
        <v>5.1179350244770916</v>
      </c>
      <c r="AU38" s="14">
        <f>W38/BO$8</f>
        <v>1.2463313609467734</v>
      </c>
      <c r="AV38" s="14">
        <f>X38/BP$8</f>
        <v>-0.92535765953436822</v>
      </c>
      <c r="AW38" s="14">
        <f>Y38/BQ$8</f>
        <v>20.643168675260053</v>
      </c>
      <c r="AX38" s="14">
        <f>Z38/BR$8</f>
        <v>13.194086076682504</v>
      </c>
      <c r="AY38" s="14">
        <f>AA38/BS$8</f>
        <v>17.587082304602845</v>
      </c>
    </row>
    <row r="39" spans="2:51" x14ac:dyDescent="0.25">
      <c r="B39" s="4" t="s">
        <v>17</v>
      </c>
      <c r="C39" s="5" t="s">
        <v>18</v>
      </c>
      <c r="D39" s="19">
        <v>95.1</v>
      </c>
      <c r="E39" s="20">
        <v>92.1</v>
      </c>
      <c r="F39" s="20">
        <v>83</v>
      </c>
      <c r="G39" s="21">
        <v>61.914000000000001</v>
      </c>
      <c r="H39" s="21">
        <v>65.652000000000001</v>
      </c>
      <c r="I39" s="21">
        <v>67.457999999999998</v>
      </c>
      <c r="J39" s="21">
        <v>62.613</v>
      </c>
      <c r="K39" s="21">
        <v>62.454999999999998</v>
      </c>
      <c r="L39" s="2">
        <f>$M$2*D39</f>
        <v>23.774999999999999</v>
      </c>
      <c r="M39" s="2">
        <f>$M$2*E39</f>
        <v>23.024999999999999</v>
      </c>
      <c r="N39" s="2">
        <f>$M$2*F39</f>
        <v>20.75</v>
      </c>
      <c r="O39" s="2">
        <f>$M$2*G39</f>
        <v>15.4785</v>
      </c>
      <c r="P39" s="2">
        <f>$M$2*H39</f>
        <v>16.413</v>
      </c>
      <c r="Q39" s="2">
        <f>$M$2*I39</f>
        <v>16.8645</v>
      </c>
      <c r="R39" s="2">
        <f>$M$2*J39</f>
        <v>15.65325</v>
      </c>
      <c r="S39" s="2">
        <f>$M$2*K39</f>
        <v>15.61375</v>
      </c>
      <c r="T39" s="2"/>
      <c r="U39" s="22">
        <f>(M39-L39)/L39</f>
        <v>-3.1545741324921141E-2</v>
      </c>
      <c r="V39" s="22">
        <f>(N39-M39)/M39</f>
        <v>-9.8805646036916342E-2</v>
      </c>
      <c r="W39" s="22">
        <f>(O39-N39)/N39</f>
        <v>-0.25404819277108431</v>
      </c>
      <c r="X39" s="22">
        <f>(P39-O39)/O39</f>
        <v>6.0374067254578924E-2</v>
      </c>
      <c r="Y39" s="22">
        <f>(Q39-P39)/P39</f>
        <v>2.750868214220431E-2</v>
      </c>
      <c r="Z39" s="22">
        <f>(R39-Q39)/Q39</f>
        <v>-7.1822467312994742E-2</v>
      </c>
      <c r="AA39" s="22">
        <f>(S39-R39)/R39</f>
        <v>-2.5234376247744278E-3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"/>
      <c r="AS39" s="14">
        <f>U39/BM$8</f>
        <v>-2.0715036803364884</v>
      </c>
      <c r="AT39" s="14">
        <f>V39/BN$8</f>
        <v>-32.935215345639094</v>
      </c>
      <c r="AU39" s="14">
        <f>W39/BO$8</f>
        <v>84.936779116466667</v>
      </c>
      <c r="AV39" s="14">
        <f>X39/BP$8</f>
        <v>6.7082296949531717</v>
      </c>
      <c r="AW39" s="14">
        <f>Y39/BQ$8</f>
        <v>5.5512520562968302</v>
      </c>
      <c r="AX39" s="14">
        <f>Z39/BR$8</f>
        <v>24.275993951791307</v>
      </c>
      <c r="AY39" s="14">
        <f>AA39/BS$8</f>
        <v>-2.551195438646729</v>
      </c>
    </row>
    <row r="40" spans="2:51" x14ac:dyDescent="0.25">
      <c r="B40" s="4" t="s">
        <v>33</v>
      </c>
      <c r="C40" s="5" t="s">
        <v>34</v>
      </c>
      <c r="D40" s="19">
        <v>78.7</v>
      </c>
      <c r="E40" s="20">
        <v>85.4</v>
      </c>
      <c r="F40" s="20">
        <v>86.6</v>
      </c>
      <c r="G40" s="21">
        <v>74.465000000000003</v>
      </c>
      <c r="H40" s="21">
        <v>78.486000000000004</v>
      </c>
      <c r="I40" s="21">
        <v>89.212000000000003</v>
      </c>
      <c r="J40" s="21">
        <v>79.896000000000001</v>
      </c>
      <c r="K40" s="21">
        <v>81.653999999999996</v>
      </c>
      <c r="L40" s="2">
        <f>$M$2*D40</f>
        <v>19.675000000000001</v>
      </c>
      <c r="M40" s="2">
        <f>$M$2*E40</f>
        <v>21.35</v>
      </c>
      <c r="N40" s="2">
        <f>$M$2*F40</f>
        <v>21.65</v>
      </c>
      <c r="O40" s="2">
        <f>$M$2*G40</f>
        <v>18.616250000000001</v>
      </c>
      <c r="P40" s="2">
        <f>$M$2*H40</f>
        <v>19.621500000000001</v>
      </c>
      <c r="Q40" s="2">
        <f>$M$2*I40</f>
        <v>22.303000000000001</v>
      </c>
      <c r="R40" s="2">
        <f>$M$2*J40</f>
        <v>19.974</v>
      </c>
      <c r="S40" s="2">
        <f>$M$2*K40</f>
        <v>20.413499999999999</v>
      </c>
      <c r="T40" s="2"/>
      <c r="U40" s="22">
        <f>(M40-L40)/L40</f>
        <v>8.5133418043202069E-2</v>
      </c>
      <c r="V40" s="22">
        <f>(N40-M40)/M40</f>
        <v>1.4051522248243426E-2</v>
      </c>
      <c r="W40" s="22">
        <f>(O40-N40)/N40</f>
        <v>-0.1401270207852193</v>
      </c>
      <c r="X40" s="22">
        <f>(P40-O40)/O40</f>
        <v>5.3998522795944415E-2</v>
      </c>
      <c r="Y40" s="22">
        <f>(Q40-P40)/P40</f>
        <v>0.13666131539382817</v>
      </c>
      <c r="Z40" s="22">
        <f>(R40-Q40)/Q40</f>
        <v>-0.10442541362148593</v>
      </c>
      <c r="AA40" s="22">
        <f>(S40-R40)/R40</f>
        <v>2.2003604686091863E-2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"/>
      <c r="AS40" s="14">
        <f>U40/BM$8</f>
        <v>5.5904277848369359</v>
      </c>
      <c r="AT40" s="14">
        <f>V40/BN$8</f>
        <v>4.6838407494145198</v>
      </c>
      <c r="AU40" s="14">
        <f>W40/BO$8</f>
        <v>46.849133949192094</v>
      </c>
      <c r="AV40" s="14">
        <f>X40/BP$8</f>
        <v>5.9998358662160083</v>
      </c>
      <c r="AW40" s="14">
        <f>Y40/BQ$8</f>
        <v>27.578253446474527</v>
      </c>
      <c r="AX40" s="14">
        <f>Z40/BR$8</f>
        <v>35.295789804060909</v>
      </c>
      <c r="AY40" s="14">
        <f>AA40/BS$8</f>
        <v>22.245644337636978</v>
      </c>
    </row>
    <row r="41" spans="2:51" x14ac:dyDescent="0.25">
      <c r="B41" s="4" t="s">
        <v>25</v>
      </c>
      <c r="C41" s="5" t="s">
        <v>26</v>
      </c>
      <c r="D41" s="19">
        <v>73.3</v>
      </c>
      <c r="E41" s="20">
        <v>75</v>
      </c>
      <c r="F41" s="20">
        <v>80.599999999999994</v>
      </c>
      <c r="G41" s="21">
        <v>86.305000000000007</v>
      </c>
      <c r="H41" s="21">
        <v>89.016000000000005</v>
      </c>
      <c r="I41" s="21">
        <v>82.459000000000003</v>
      </c>
      <c r="J41" s="21">
        <v>80.81</v>
      </c>
      <c r="K41" s="21">
        <v>83.691999999999993</v>
      </c>
      <c r="L41" s="2">
        <f>$M$2*D41</f>
        <v>18.324999999999999</v>
      </c>
      <c r="M41" s="2">
        <f>$M$2*E41</f>
        <v>18.75</v>
      </c>
      <c r="N41" s="2">
        <f>$M$2*F41</f>
        <v>20.149999999999999</v>
      </c>
      <c r="O41" s="2">
        <f>$M$2*G41</f>
        <v>21.576250000000002</v>
      </c>
      <c r="P41" s="2">
        <f>$M$2*H41</f>
        <v>22.254000000000001</v>
      </c>
      <c r="Q41" s="2">
        <f>$M$2*I41</f>
        <v>20.614750000000001</v>
      </c>
      <c r="R41" s="2">
        <f>$M$2*J41</f>
        <v>20.202500000000001</v>
      </c>
      <c r="S41" s="2">
        <f>$M$2*K41</f>
        <v>20.922999999999998</v>
      </c>
      <c r="T41" s="2"/>
      <c r="U41" s="22">
        <f>(M41-L41)/L41</f>
        <v>2.3192360163710818E-2</v>
      </c>
      <c r="V41" s="22">
        <f>(N41-M41)/M41</f>
        <v>7.466666666666659E-2</v>
      </c>
      <c r="W41" s="22">
        <f>(O41-N41)/N41</f>
        <v>7.0781637717121745E-2</v>
      </c>
      <c r="X41" s="22">
        <f>(P41-O41)/O41</f>
        <v>3.1411853310932138E-2</v>
      </c>
      <c r="Y41" s="22">
        <f>(Q41-P41)/P41</f>
        <v>-7.3660914891704884E-2</v>
      </c>
      <c r="Z41" s="22">
        <f>(R41-Q41)/Q41</f>
        <v>-1.9997817096981542E-2</v>
      </c>
      <c r="AA41" s="22">
        <f>(S41-R41)/R41</f>
        <v>3.5663902982304055E-2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"/>
      <c r="AS41" s="14">
        <f>U41/BM$8</f>
        <v>1.522964984083677</v>
      </c>
      <c r="AT41" s="14">
        <f>V41/BN$8</f>
        <v>24.888888888889099</v>
      </c>
      <c r="AU41" s="14">
        <f>W41/BO$8</f>
        <v>-23.664660876757928</v>
      </c>
      <c r="AV41" s="14">
        <f>X41/BP$8</f>
        <v>3.4902059234368821</v>
      </c>
      <c r="AW41" s="14">
        <f>Y41/BQ$8</f>
        <v>-14.864772625146045</v>
      </c>
      <c r="AX41" s="14">
        <f>Z41/BR$8</f>
        <v>6.7592621787795055</v>
      </c>
      <c r="AY41" s="14">
        <f>AA41/BS$8</f>
        <v>36.056205915106325</v>
      </c>
    </row>
    <row r="42" spans="2:51" x14ac:dyDescent="0.25">
      <c r="B42" s="4" t="s">
        <v>14</v>
      </c>
      <c r="C42" s="5" t="s">
        <v>15</v>
      </c>
      <c r="D42" s="19">
        <v>5.8</v>
      </c>
      <c r="E42" s="20">
        <v>5.3</v>
      </c>
      <c r="F42" s="20">
        <v>4.2</v>
      </c>
      <c r="G42" s="21">
        <v>3.7</v>
      </c>
      <c r="H42" s="21">
        <v>3.9940000000000002</v>
      </c>
      <c r="I42" s="21">
        <v>5.6</v>
      </c>
      <c r="J42" s="21">
        <v>4.6989999999999998</v>
      </c>
      <c r="K42" s="21">
        <v>4.2919999999999998</v>
      </c>
      <c r="L42" s="2">
        <f>$M$2*D42</f>
        <v>1.45</v>
      </c>
      <c r="M42" s="2">
        <f>$M$2*E42</f>
        <v>1.325</v>
      </c>
      <c r="N42" s="2">
        <f>$M$2*F42</f>
        <v>1.05</v>
      </c>
      <c r="O42" s="2">
        <f>$M$2*G42</f>
        <v>0.92500000000000004</v>
      </c>
      <c r="P42" s="2">
        <f>$M$2*H42</f>
        <v>0.99850000000000005</v>
      </c>
      <c r="Q42" s="2">
        <f>$M$2*I42</f>
        <v>1.4</v>
      </c>
      <c r="R42" s="2">
        <f>$M$2*J42</f>
        <v>1.17475</v>
      </c>
      <c r="S42" s="2">
        <f>$M$2*K42</f>
        <v>1.073</v>
      </c>
      <c r="T42" s="2"/>
      <c r="U42" s="22">
        <f>(M42-L42)/L42</f>
        <v>-8.6206896551724144E-2</v>
      </c>
      <c r="V42" s="22">
        <f>(N42-M42)/M42</f>
        <v>-0.20754716981132068</v>
      </c>
      <c r="W42" s="22">
        <f>(O42-N42)/N42</f>
        <v>-0.11904761904761904</v>
      </c>
      <c r="X42" s="22">
        <f>(P42-O42)/O42</f>
        <v>7.9459459459459467E-2</v>
      </c>
      <c r="Y42" s="22">
        <f>(Q42-P42)/P42</f>
        <v>0.40210315473209796</v>
      </c>
      <c r="Z42" s="22">
        <f>(R42-Q42)/Q42</f>
        <v>-0.16089285714285712</v>
      </c>
      <c r="AA42" s="22">
        <f>(S42-R42)/R42</f>
        <v>-8.6614173228346469E-2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"/>
      <c r="AS42" s="14">
        <f>U42/BM$8</f>
        <v>-5.6609195402298855</v>
      </c>
      <c r="AT42" s="14">
        <f>V42/BN$8</f>
        <v>-69.182389937107558</v>
      </c>
      <c r="AU42" s="14">
        <f>W42/BO$8</f>
        <v>39.801587301587681</v>
      </c>
      <c r="AV42" s="14">
        <f>X42/BP$8</f>
        <v>8.8288288288287742</v>
      </c>
      <c r="AW42" s="14">
        <f>Y42/BQ$8</f>
        <v>81.144416624937364</v>
      </c>
      <c r="AX42" s="14">
        <f>Z42/BR$8</f>
        <v>54.381785714283652</v>
      </c>
      <c r="AY42" s="14">
        <f>AA42/BS$8</f>
        <v>-87.56692913385082</v>
      </c>
    </row>
    <row r="43" spans="2:51" x14ac:dyDescent="0.25">
      <c r="B43" s="4" t="s">
        <v>12</v>
      </c>
      <c r="C43" s="5" t="s">
        <v>13</v>
      </c>
      <c r="D43" s="19">
        <v>0.9</v>
      </c>
      <c r="E43" s="20">
        <v>0.9</v>
      </c>
      <c r="F43" s="20">
        <v>0.7</v>
      </c>
      <c r="G43" s="21">
        <v>0.82</v>
      </c>
      <c r="H43" s="21">
        <v>0.88</v>
      </c>
      <c r="I43" s="21">
        <v>0.99</v>
      </c>
      <c r="J43" s="21">
        <v>0.93</v>
      </c>
      <c r="K43" s="21">
        <v>0.93</v>
      </c>
      <c r="L43" s="2">
        <f>$M$2*D43</f>
        <v>0.22500000000000001</v>
      </c>
      <c r="M43" s="2">
        <f>$M$2*E43</f>
        <v>0.22500000000000001</v>
      </c>
      <c r="N43" s="2">
        <f>$M$2*F43</f>
        <v>0.17499999999999999</v>
      </c>
      <c r="O43" s="2">
        <f>$M$2*G43</f>
        <v>0.20499999999999999</v>
      </c>
      <c r="P43" s="2">
        <f>$M$2*H43</f>
        <v>0.22</v>
      </c>
      <c r="Q43" s="2">
        <f>$M$2*I43</f>
        <v>0.2475</v>
      </c>
      <c r="R43" s="2">
        <f>$M$2*J43</f>
        <v>0.23250000000000001</v>
      </c>
      <c r="S43" s="2">
        <f>$M$2*K43</f>
        <v>0.23250000000000001</v>
      </c>
      <c r="T43" s="2"/>
      <c r="U43" s="22">
        <f>(M43-L43)/L43</f>
        <v>0</v>
      </c>
      <c r="V43" s="22">
        <f>(N43-M43)/M43</f>
        <v>-0.22222222222222229</v>
      </c>
      <c r="W43" s="22">
        <f>(O43-N43)/N43</f>
        <v>0.17142857142857143</v>
      </c>
      <c r="X43" s="22">
        <f>(P43-O43)/O43</f>
        <v>7.3170731707317138E-2</v>
      </c>
      <c r="Y43" s="22">
        <f>(Q43-P43)/P43</f>
        <v>0.12499999999999999</v>
      </c>
      <c r="Z43" s="22">
        <f>(R43-Q43)/Q43</f>
        <v>-6.0606060606060545E-2</v>
      </c>
      <c r="AA43" s="22">
        <f>(S43-R43)/R43</f>
        <v>0</v>
      </c>
      <c r="AB43" s="22"/>
      <c r="AC43" s="22"/>
      <c r="AD43" s="22"/>
      <c r="AE43" s="23"/>
      <c r="AF43" s="23"/>
      <c r="AG43" s="23"/>
      <c r="AH43" s="23"/>
      <c r="AI43" s="23"/>
      <c r="AJ43" s="22"/>
      <c r="AK43" s="22"/>
      <c r="AL43" s="22"/>
      <c r="AM43" s="22"/>
      <c r="AN43" s="22"/>
      <c r="AO43" s="22"/>
      <c r="AP43" s="22"/>
      <c r="AQ43" s="22"/>
      <c r="AR43" s="2"/>
      <c r="AS43" s="14">
        <f>U43/BM$8</f>
        <v>0</v>
      </c>
      <c r="AT43" s="14">
        <f>V43/BN$8</f>
        <v>-74.074074074074801</v>
      </c>
      <c r="AU43" s="14">
        <f>W43/BO$8</f>
        <v>-57.314285714286257</v>
      </c>
      <c r="AV43" s="14">
        <f>X43/BP$8</f>
        <v>8.1300813008129644</v>
      </c>
      <c r="AW43" s="14">
        <f>Y43/BQ$8</f>
        <v>25.224999999999998</v>
      </c>
      <c r="AX43" s="14">
        <f>Z43/BR$8</f>
        <v>20.484848484847689</v>
      </c>
      <c r="AY43" s="14">
        <f>AA43/BS$8</f>
        <v>0</v>
      </c>
    </row>
  </sheetData>
  <autoFilter ref="B7:AY7">
    <sortState ref="B8:AY43">
      <sortCondition descending="1" ref="D7"/>
    </sortState>
  </autoFilter>
  <mergeCells count="8">
    <mergeCell ref="D6:K6"/>
    <mergeCell ref="L6:S6"/>
    <mergeCell ref="T6:AA6"/>
    <mergeCell ref="BD6:BK6"/>
    <mergeCell ref="BL6:BS6"/>
    <mergeCell ref="AR6:AY6"/>
    <mergeCell ref="AB6:AI6"/>
    <mergeCell ref="AJ6:A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elafritm</dc:creator>
  <cp:lastModifiedBy>elafrit</cp:lastModifiedBy>
  <dcterms:created xsi:type="dcterms:W3CDTF">2016-03-02T20:14:09Z</dcterms:created>
  <dcterms:modified xsi:type="dcterms:W3CDTF">2016-03-03T07:28:48Z</dcterms:modified>
</cp:coreProperties>
</file>